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509" documentId="8_{11547814-81A1-4DB8-9928-D7F89DC1C29E}" xr6:coauthVersionLast="47" xr6:coauthVersionMax="47" xr10:uidLastSave="{F57AECBA-0A88-4B6B-9F14-BBC2008C8F81}"/>
  <bookViews>
    <workbookView xWindow="1060" yWindow="1060" windowWidth="14400" windowHeight="7270" firstSheet="2" activeTab="4" xr2:uid="{B9A701A8-E298-4695-B488-3703BE444D3F}"/>
  </bookViews>
  <sheets>
    <sheet name="Agg Types w Bins and Years" sheetId="8" r:id="rId1"/>
    <sheet name="Aggression Types with Bins" sheetId="3" r:id="rId2"/>
    <sheet name="Aggression Types per 100 Hours" sheetId="5" r:id="rId3"/>
    <sheet name="Pivot Table" sheetId="7" r:id="rId4"/>
    <sheet name="Total Aggression per 100 Hours" sheetId="6" r:id="rId5"/>
    <sheet name="Original Data" sheetId="1" r:id="rId6"/>
    <sheet name="Aggression Scores" sheetId="2" r:id="rId7"/>
    <sheet name="OBE Metrics by Year" sheetId="10" r:id="rId8"/>
    <sheet name="Year Agg Type Summ" sheetId="9" r:id="rId9"/>
  </sheets>
  <calcPr calcId="191029"/>
  <pivotCaches>
    <pivotCache cacheId="3" r:id="rId10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6" l="1"/>
  <c r="H40" i="8" l="1"/>
  <c r="D40" i="8"/>
  <c r="E114" i="1" l="1"/>
  <c r="M3" i="3"/>
  <c r="N3" i="3" s="1"/>
  <c r="M4" i="3"/>
  <c r="N4" i="3"/>
  <c r="M5" i="3"/>
  <c r="N5" i="3" s="1"/>
  <c r="N2" i="3"/>
  <c r="M2" i="3"/>
  <c r="M3" i="5"/>
  <c r="M4" i="5"/>
  <c r="M5" i="5"/>
  <c r="N5" i="5" s="1"/>
  <c r="M6" i="5"/>
  <c r="M7" i="5"/>
  <c r="M8" i="5"/>
  <c r="M9" i="5"/>
  <c r="M10" i="5"/>
  <c r="M11" i="5"/>
  <c r="M2" i="5"/>
  <c r="N11" i="5"/>
  <c r="N10" i="5"/>
  <c r="N9" i="5"/>
  <c r="N8" i="5"/>
  <c r="N7" i="5"/>
  <c r="N6" i="5"/>
  <c r="N4" i="5"/>
  <c r="N3" i="5"/>
  <c r="N2" i="5"/>
  <c r="O5" i="8"/>
  <c r="O6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2" i="8"/>
  <c r="N5" i="8"/>
  <c r="N6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2" i="8"/>
  <c r="H3" i="6"/>
  <c r="H4" i="6"/>
  <c r="H5" i="6"/>
  <c r="H6" i="6"/>
  <c r="H7" i="6"/>
  <c r="H8" i="6"/>
  <c r="H9" i="6"/>
  <c r="H10" i="6"/>
  <c r="H11" i="6"/>
  <c r="H2" i="6"/>
  <c r="G3" i="6"/>
  <c r="G4" i="6"/>
  <c r="G5" i="6"/>
  <c r="G6" i="6"/>
  <c r="G7" i="6"/>
  <c r="G8" i="6"/>
  <c r="G9" i="6"/>
  <c r="G10" i="6"/>
  <c r="G11" i="6"/>
  <c r="G2" i="6"/>
  <c r="H11" i="1"/>
  <c r="H12" i="1"/>
  <c r="H13" i="1"/>
  <c r="H14" i="1"/>
  <c r="H20" i="1"/>
  <c r="H21" i="1"/>
  <c r="H22" i="1"/>
  <c r="H23" i="1"/>
  <c r="H24" i="1"/>
  <c r="H25" i="1"/>
  <c r="H26" i="1"/>
  <c r="H27" i="1"/>
  <c r="H28" i="1"/>
  <c r="H29" i="1"/>
  <c r="H30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G5" i="8"/>
  <c r="H5" i="8" s="1"/>
  <c r="I5" i="8"/>
  <c r="J5" i="8" s="1"/>
  <c r="K5" i="8"/>
  <c r="L5" i="8" s="1"/>
  <c r="G6" i="8"/>
  <c r="H6" i="8" s="1"/>
  <c r="I6" i="8"/>
  <c r="J6" i="8" s="1"/>
  <c r="K6" i="8"/>
  <c r="L6" i="8" s="1"/>
  <c r="G9" i="8"/>
  <c r="H9" i="8" s="1"/>
  <c r="I9" i="8"/>
  <c r="J9" i="8" s="1"/>
  <c r="K9" i="8"/>
  <c r="L9" i="8" s="1"/>
  <c r="G8" i="8"/>
  <c r="H8" i="8" s="1"/>
  <c r="I8" i="8"/>
  <c r="J8" i="8" s="1"/>
  <c r="K8" i="8"/>
  <c r="L8" i="8" s="1"/>
  <c r="G2" i="8"/>
  <c r="H2" i="8" s="1"/>
  <c r="I2" i="8"/>
  <c r="J2" i="8" s="1"/>
  <c r="K2" i="8"/>
  <c r="L2" i="8" s="1"/>
  <c r="K12" i="8"/>
  <c r="L12" i="8" s="1"/>
  <c r="G10" i="8"/>
  <c r="H10" i="8" s="1"/>
  <c r="I10" i="8"/>
  <c r="J10" i="8" s="1"/>
  <c r="K10" i="8"/>
  <c r="L10" i="8" s="1"/>
  <c r="G11" i="8"/>
  <c r="H11" i="8" s="1"/>
  <c r="I11" i="8"/>
  <c r="J11" i="8" s="1"/>
  <c r="K11" i="8"/>
  <c r="L11" i="8" s="1"/>
  <c r="G12" i="8"/>
  <c r="H12" i="8" s="1"/>
  <c r="I12" i="8"/>
  <c r="J12" i="8" s="1"/>
  <c r="G13" i="8"/>
  <c r="H13" i="8" s="1"/>
  <c r="I13" i="8"/>
  <c r="J13" i="8" s="1"/>
  <c r="K13" i="8"/>
  <c r="L13" i="8" s="1"/>
  <c r="G14" i="8"/>
  <c r="H14" i="8" s="1"/>
  <c r="I14" i="8"/>
  <c r="J14" i="8" s="1"/>
  <c r="K14" i="8"/>
  <c r="L14" i="8" s="1"/>
  <c r="G15" i="8"/>
  <c r="H15" i="8" s="1"/>
  <c r="I15" i="8"/>
  <c r="J15" i="8" s="1"/>
  <c r="K15" i="8"/>
  <c r="L15" i="8" s="1"/>
  <c r="G16" i="8"/>
  <c r="H16" i="8" s="1"/>
  <c r="I16" i="8"/>
  <c r="J16" i="8" s="1"/>
  <c r="K16" i="8"/>
  <c r="L16" i="8" s="1"/>
  <c r="G17" i="8"/>
  <c r="H17" i="8" s="1"/>
  <c r="I17" i="8"/>
  <c r="J17" i="8" s="1"/>
  <c r="K17" i="8"/>
  <c r="L17" i="8" s="1"/>
  <c r="G18" i="8"/>
  <c r="H18" i="8" s="1"/>
  <c r="I18" i="8"/>
  <c r="J18" i="8" s="1"/>
  <c r="K18" i="8"/>
  <c r="L18" i="8" s="1"/>
  <c r="G19" i="8"/>
  <c r="H19" i="8" s="1"/>
  <c r="I19" i="8"/>
  <c r="J19" i="8" s="1"/>
  <c r="K19" i="8"/>
  <c r="L19" i="8" s="1"/>
  <c r="G20" i="8"/>
  <c r="H20" i="8" s="1"/>
  <c r="I20" i="8"/>
  <c r="J20" i="8" s="1"/>
  <c r="K20" i="8"/>
  <c r="L20" i="8" s="1"/>
  <c r="G21" i="8"/>
  <c r="H21" i="8" s="1"/>
  <c r="I21" i="8"/>
  <c r="J21" i="8" s="1"/>
  <c r="K21" i="8"/>
  <c r="L21" i="8" s="1"/>
  <c r="G22" i="8"/>
  <c r="H22" i="8" s="1"/>
  <c r="I22" i="8"/>
  <c r="J22" i="8" s="1"/>
  <c r="K22" i="8"/>
  <c r="L22" i="8" s="1"/>
  <c r="G23" i="8"/>
  <c r="H23" i="8" s="1"/>
  <c r="I23" i="8"/>
  <c r="J23" i="8" s="1"/>
  <c r="K23" i="8"/>
  <c r="L23" i="8" s="1"/>
  <c r="G24" i="8"/>
  <c r="H24" i="8" s="1"/>
  <c r="I24" i="8"/>
  <c r="J24" i="8" s="1"/>
  <c r="K24" i="8"/>
  <c r="L24" i="8" s="1"/>
  <c r="G25" i="8"/>
  <c r="H25" i="8" s="1"/>
  <c r="I25" i="8"/>
  <c r="J25" i="8" s="1"/>
  <c r="K25" i="8"/>
  <c r="L25" i="8" s="1"/>
  <c r="G26" i="8"/>
  <c r="H26" i="8" s="1"/>
  <c r="I26" i="8"/>
  <c r="J26" i="8" s="1"/>
  <c r="K26" i="8"/>
  <c r="L26" i="8" s="1"/>
  <c r="G27" i="8"/>
  <c r="H27" i="8" s="1"/>
  <c r="I27" i="8"/>
  <c r="J27" i="8" s="1"/>
  <c r="K27" i="8"/>
  <c r="L27" i="8" s="1"/>
  <c r="G28" i="8"/>
  <c r="H28" i="8" s="1"/>
  <c r="I28" i="8"/>
  <c r="J28" i="8" s="1"/>
  <c r="K28" i="8"/>
  <c r="L28" i="8" s="1"/>
  <c r="G29" i="8"/>
  <c r="H29" i="8" s="1"/>
  <c r="I29" i="8"/>
  <c r="J29" i="8" s="1"/>
  <c r="K29" i="8"/>
  <c r="L29" i="8" s="1"/>
  <c r="G30" i="8"/>
  <c r="H30" i="8" s="1"/>
  <c r="I30" i="8"/>
  <c r="J30" i="8" s="1"/>
  <c r="K30" i="8"/>
  <c r="L30" i="8" s="1"/>
  <c r="G31" i="8"/>
  <c r="H31" i="8" s="1"/>
  <c r="I31" i="8"/>
  <c r="J31" i="8" s="1"/>
  <c r="K31" i="8"/>
  <c r="L31" i="8" s="1"/>
  <c r="G32" i="8"/>
  <c r="H32" i="8" s="1"/>
  <c r="I32" i="8"/>
  <c r="J32" i="8" s="1"/>
  <c r="K32" i="8"/>
  <c r="L32" i="8" s="1"/>
  <c r="G33" i="8"/>
  <c r="H33" i="8" s="1"/>
  <c r="I33" i="8"/>
  <c r="J33" i="8" s="1"/>
  <c r="K33" i="8"/>
  <c r="L33" i="8" s="1"/>
  <c r="G34" i="8"/>
  <c r="H34" i="8" s="1"/>
  <c r="I34" i="8"/>
  <c r="J34" i="8" s="1"/>
  <c r="K34" i="8"/>
  <c r="L34" i="8" s="1"/>
  <c r="G35" i="8"/>
  <c r="H35" i="8" s="1"/>
  <c r="I35" i="8"/>
  <c r="J35" i="8" s="1"/>
  <c r="K35" i="8"/>
  <c r="L35" i="8" s="1"/>
  <c r="G36" i="8"/>
  <c r="H36" i="8" s="1"/>
  <c r="I36" i="8"/>
  <c r="J36" i="8" s="1"/>
  <c r="K36" i="8"/>
  <c r="L36" i="8" s="1"/>
  <c r="G37" i="8"/>
  <c r="H37" i="8" s="1"/>
  <c r="I37" i="8"/>
  <c r="J37" i="8" s="1"/>
  <c r="K37" i="8"/>
  <c r="L37" i="8" s="1"/>
  <c r="G38" i="8"/>
  <c r="H38" i="8" s="1"/>
  <c r="I38" i="8"/>
  <c r="J38" i="8" s="1"/>
  <c r="K38" i="8"/>
  <c r="L38" i="8" s="1"/>
  <c r="G39" i="8"/>
  <c r="H39" i="8" s="1"/>
  <c r="I39" i="8"/>
  <c r="J39" i="8" s="1"/>
  <c r="K39" i="8"/>
  <c r="L39" i="8" s="1"/>
  <c r="D3" i="6"/>
  <c r="E3" i="6"/>
  <c r="D4" i="6"/>
  <c r="E4" i="6"/>
  <c r="D5" i="6"/>
  <c r="E5" i="6" s="1"/>
  <c r="D6" i="6"/>
  <c r="E6" i="6"/>
  <c r="D7" i="6"/>
  <c r="E7" i="6" s="1"/>
  <c r="D8" i="6"/>
  <c r="E8" i="6" s="1"/>
  <c r="D9" i="6"/>
  <c r="E9" i="6" s="1"/>
  <c r="D10" i="6"/>
  <c r="E10" i="6"/>
  <c r="D11" i="6"/>
  <c r="E11" i="6" s="1"/>
  <c r="D2" i="6"/>
  <c r="E2" i="6" s="1"/>
  <c r="F3" i="5"/>
  <c r="G3" i="5" s="1"/>
  <c r="H3" i="5"/>
  <c r="I3" i="5"/>
  <c r="J3" i="5"/>
  <c r="K3" i="5" s="1"/>
  <c r="F4" i="5"/>
  <c r="G4" i="5"/>
  <c r="H4" i="5"/>
  <c r="I4" i="5" s="1"/>
  <c r="J4" i="5"/>
  <c r="K4" i="5"/>
  <c r="F5" i="5"/>
  <c r="G5" i="5"/>
  <c r="H5" i="5"/>
  <c r="I5" i="5"/>
  <c r="J5" i="5"/>
  <c r="K5" i="5"/>
  <c r="F6" i="5"/>
  <c r="G6" i="5" s="1"/>
  <c r="H6" i="5"/>
  <c r="I6" i="5" s="1"/>
  <c r="J6" i="5"/>
  <c r="K6" i="5"/>
  <c r="F7" i="5"/>
  <c r="G7" i="5" s="1"/>
  <c r="H7" i="5"/>
  <c r="I7" i="5"/>
  <c r="J7" i="5"/>
  <c r="K7" i="5" s="1"/>
  <c r="F8" i="5"/>
  <c r="G8" i="5"/>
  <c r="H8" i="5"/>
  <c r="I8" i="5"/>
  <c r="J8" i="5"/>
  <c r="K8" i="5"/>
  <c r="F9" i="5"/>
  <c r="G9" i="5" s="1"/>
  <c r="H9" i="5"/>
  <c r="I9" i="5" s="1"/>
  <c r="J9" i="5"/>
  <c r="K9" i="5" s="1"/>
  <c r="F10" i="5"/>
  <c r="G10" i="5"/>
  <c r="H10" i="5"/>
  <c r="I10" i="5"/>
  <c r="J10" i="5"/>
  <c r="K10" i="5"/>
  <c r="F11" i="5"/>
  <c r="G11" i="5"/>
  <c r="H11" i="5"/>
  <c r="I11" i="5"/>
  <c r="J11" i="5"/>
  <c r="K11" i="5" s="1"/>
  <c r="J2" i="5"/>
  <c r="K2" i="5" s="1"/>
  <c r="H2" i="5"/>
  <c r="I2" i="5" s="1"/>
  <c r="F2" i="5"/>
  <c r="G2" i="5" s="1"/>
  <c r="F3" i="3"/>
  <c r="G3" i="3" s="1"/>
  <c r="H3" i="3"/>
  <c r="I3" i="3" s="1"/>
  <c r="J3" i="3"/>
  <c r="K3" i="3" s="1"/>
  <c r="F4" i="3"/>
  <c r="G4" i="3" s="1"/>
  <c r="H4" i="3"/>
  <c r="I4" i="3" s="1"/>
  <c r="J4" i="3"/>
  <c r="K4" i="3" s="1"/>
  <c r="F5" i="3"/>
  <c r="G5" i="3" s="1"/>
  <c r="H5" i="3"/>
  <c r="I5" i="3" s="1"/>
  <c r="J5" i="3"/>
  <c r="K5" i="3" s="1"/>
  <c r="J2" i="3"/>
  <c r="K2" i="3" s="1"/>
  <c r="H2" i="3"/>
  <c r="I2" i="3" s="1"/>
  <c r="F2" i="3"/>
  <c r="G2" i="3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<sst xmlns="http://schemas.openxmlformats.org/spreadsheetml/2006/main" count="400" uniqueCount="78">
  <si>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</si>
  <si>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</si>
  <si>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</si>
  <si>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</si>
  <si>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</si>
  <si>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</si>
  <si>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</si>
  <si>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</si>
  <si>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</si>
  <si>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</si>
  <si>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</si>
  <si>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</si>
  <si>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</si>
  <si>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</si>
  <si>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</si>
  <si>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</si>
  <si>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</si>
  <si>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</si>
  <si>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</si>
  <si>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</si>
  <si>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</si>
  <si>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</si>
  <si>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</si>
  <si>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</si>
  <si>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</si>
  <si>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</si>
  <si>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</si>
  <si>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</si>
  <si>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</si>
  <si>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</si>
  <si>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</si>
  <si>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</si>
  <si>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</si>
  <si>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</si>
  <si>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</si>
  <si>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</si>
  <si>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</si>
  <si>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Sum of Aggression Events</t>
  </si>
  <si>
    <t>OBE Count</t>
  </si>
  <si>
    <t>OBE per Hour</t>
  </si>
  <si>
    <t>ND</t>
  </si>
  <si>
    <t>Count</t>
  </si>
  <si>
    <t>Average of Non-Territorial Aggression/100 Hrs</t>
  </si>
  <si>
    <t>StdDev of Non-Territorial Aggression/100 Hrs</t>
  </si>
  <si>
    <t>Min of Non-Territorial Aggression/100 Hrs3</t>
  </si>
  <si>
    <t>Max of Non-Territorial Aggression/100 Hrs4</t>
  </si>
  <si>
    <t>Average of Territorial Aggression/100 Hrs</t>
  </si>
  <si>
    <t>StdDev of Territorial Aggression/100 Hrs2</t>
  </si>
  <si>
    <t>Min of Territorial Aggression/100 Hrs3</t>
  </si>
  <si>
    <t>Max of Territorial Aggression/100 Hrs4</t>
  </si>
  <si>
    <t>Average of Severe Aggression/100 Hrs</t>
  </si>
  <si>
    <t>StdDev of Severe Aggression/100 Hrs2</t>
  </si>
  <si>
    <t>Min of Severe Aggression/100 Hrs3</t>
  </si>
  <si>
    <t>Max of Severe Aggression/100 Hrs4</t>
  </si>
  <si>
    <t>Sum of OBE Count</t>
  </si>
  <si>
    <t>Row Labels</t>
  </si>
  <si>
    <t>(blank)</t>
  </si>
  <si>
    <t>Grand Total</t>
  </si>
  <si>
    <t>Min of OBE Count</t>
  </si>
  <si>
    <t>Max of OBE Count</t>
  </si>
  <si>
    <t>Average of OBE Count</t>
  </si>
  <si>
    <t>StdDev of OBE Count</t>
  </si>
  <si>
    <t>Total:</t>
  </si>
  <si>
    <t>OBE per 100 Hrs</t>
  </si>
  <si>
    <t>Sum of OBE per 100 Hrs</t>
  </si>
  <si>
    <t>OBE Count/100 Hrs</t>
  </si>
  <si>
    <t>OBE Count/Hr</t>
  </si>
  <si>
    <t>Aggression Events</t>
  </si>
  <si>
    <t>OBE Counts</t>
  </si>
  <si>
    <t>OBE Counts/100 Hrs</t>
  </si>
  <si>
    <t>Total OBE Count</t>
  </si>
  <si>
    <t>Severe Aggression</t>
  </si>
  <si>
    <t>Territorial Aggression</t>
  </si>
  <si>
    <t>Non-Territorial Aggression</t>
  </si>
  <si>
    <t>Migratory Surge</t>
  </si>
  <si>
    <t>Late-Stage Pressure</t>
  </si>
  <si>
    <t>Breeding Season / Absence</t>
  </si>
  <si>
    <t>Early Fall Arrival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</si>
</sst>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imes New Roman"/>
      <family val="2"/>
      <scheme val="minor"/>
    </font>
    <font>
      <sz val="12"/>
      <color theme="1"/>
      <name val="Times New Roman"/>
      <family val="2"/>
      <scheme val="minor"/>
    </font>
    <font>
      <sz val="12"/>
      <color theme="1"/>
      <name val="Aptos Narrow"/>
      <family val="2"/>
    </font>
    <font>
      <sz val="12"/>
      <color rgb="FF000000"/>
      <name val="Times New Roman"/>
      <family val="2"/>
      <scheme val="minor"/>
    </font>
    <font>
      <b/>
      <sz val="11"/>
      <color theme="1"/>
      <name val="Times New Roman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center" wrapText="1"/>
    </xf>
    <xf numFmtId="0" fontId="1" fillId="0" borderId="0" xfId="1" applyAlignment="1">
      <alignment horizontal="left" wrapText="1"/>
    </xf>
    <xf numFmtId="0" fontId="1" fillId="0" borderId="0" xfId="1" applyAlignment="1">
      <alignment horizontal="left"/>
    </xf>
    <xf numFmtId="0" fontId="0" fillId="0" borderId="0" xfId="0" applyAlignment="1">
      <alignment horizont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14" fontId="1" fillId="0" borderId="0" xfId="1" applyNumberFormat="1"/>
    <xf numFmtId="14" fontId="3" fillId="0" borderId="0" xfId="1" applyNumberFormat="1" applyFont="1"/>
    <xf numFmtId="14" fontId="1" fillId="2" borderId="0" xfId="1" applyNumberFormat="1" applyFill="1"/>
    <xf numFmtId="0" fontId="0" fillId="0" borderId="0" xfId="0" applyAlignment="1">
      <alignment horizontal="left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 wrapText="1"/>
    </xf>
    <xf numFmtId="2" fontId="1" fillId="0" borderId="0" xfId="1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 wrapText="1"/>
    </xf>
    <xf numFmtId="0" fontId="0" fillId="0" borderId="1" xfId="0" applyBorder="1"/>
    <xf numFmtId="0" fontId="4" fillId="0" borderId="1" xfId="0" applyFont="1" applyBorder="1"/>
  </cellXfs>
  <cellStyles count="2">
    <cellStyle name="Normal" xfId="0" builtinId="0"/>
    <cellStyle name="Normal 2" xfId="1" xr:uid="{09870712-5C9D-44F3-8873-063F06032863}"/>
  </cellStyles>
  <dxfs count="1"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Years'!$A$4:$B$49</c:f>
              <c:multiLvlStrCache>
                <c:ptCount val="36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Migratory Surge (Nov-Feb)</c:v>
                  </c:pt>
                  <c:pt idx="3">
                    <c:v>Late-Stage Pressure (Mar)</c:v>
                  </c:pt>
                  <c:pt idx="4">
                    <c:v>Breeding Season / Absence (Apr-Sep)</c:v>
                  </c:pt>
                  <c:pt idx="5">
                    <c:v>Early Fall Arrival (Oct)</c:v>
                  </c:pt>
                  <c:pt idx="6">
                    <c:v>Migratory Surge (Nov-Feb)</c:v>
                  </c:pt>
                  <c:pt idx="7">
                    <c:v>Late-Stage Pressure (Mar)</c:v>
                  </c:pt>
                  <c:pt idx="8">
                    <c:v>Breeding Season / Absence (Apr-Sep)</c:v>
                  </c:pt>
                  <c:pt idx="9">
                    <c:v>Early Fall Arrival (Oct)</c:v>
                  </c:pt>
                  <c:pt idx="10">
                    <c:v>Migratory Surge (Nov-Feb)</c:v>
                  </c:pt>
                  <c:pt idx="11">
                    <c:v>Late-Stage Pressure (Mar)</c:v>
                  </c:pt>
                  <c:pt idx="12">
                    <c:v>Breeding Season / Absence (Apr-Sep)</c:v>
                  </c:pt>
                  <c:pt idx="13">
                    <c:v>Early Fall Arrival (Oct)</c:v>
                  </c:pt>
                  <c:pt idx="14">
                    <c:v>Migratory Surge (Nov-Feb)</c:v>
                  </c:pt>
                  <c:pt idx="15">
                    <c:v>Late-Stage Pressure (Mar)</c:v>
                  </c:pt>
                  <c:pt idx="16">
                    <c:v>Breeding Season / Absence (Apr-Sep)</c:v>
                  </c:pt>
                  <c:pt idx="17">
                    <c:v>Early Fall Arrival (Oct)</c:v>
                  </c:pt>
                  <c:pt idx="18">
                    <c:v>Migratory Surge (Nov-Feb)</c:v>
                  </c:pt>
                  <c:pt idx="19">
                    <c:v>Late-Stage Pressure (Mar)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Migratory Surge (Nov-Feb)</c:v>
                  </c:pt>
                  <c:pt idx="23">
                    <c:v>Late-Stage Pressure (Mar)</c:v>
                  </c:pt>
                  <c:pt idx="24">
                    <c:v>Breeding Season / Absence (Apr-Sep)</c:v>
                  </c:pt>
                  <c:pt idx="25">
                    <c:v>Early Fall Arrival (Oct)</c:v>
                  </c:pt>
                  <c:pt idx="26">
                    <c:v>Migratory Surge (Nov-Feb)</c:v>
                  </c:pt>
                  <c:pt idx="27">
                    <c:v>Late-Stage Pressure (Mar)</c:v>
                  </c:pt>
                  <c:pt idx="28">
                    <c:v>Breeding Season / Absence (Apr-Sep)</c:v>
                  </c:pt>
                  <c:pt idx="29">
                    <c:v>Early Fall Arrival (Oct)</c:v>
                  </c:pt>
                  <c:pt idx="30">
                    <c:v>Migratory Surge (Nov-Feb)</c:v>
                  </c:pt>
                  <c:pt idx="31">
                    <c:v>Late-Stage Pressure (Mar)</c:v>
                  </c:pt>
                  <c:pt idx="32">
                    <c:v>Breeding Season / Absence (Apr-Sep)</c:v>
                  </c:pt>
                  <c:pt idx="33">
                    <c:v>Early Fall Arrival (Oct)</c:v>
                  </c:pt>
                  <c:pt idx="34">
                    <c:v>Migratory Surge (Nov-Feb)</c:v>
                  </c:pt>
                  <c:pt idx="35">
                    <c:v>Late-Stage Pressure (Mar)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2018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2019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2021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2023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2024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2025</c:v>
                  </c:pt>
                  <c:pt idx="35">
                    <c:v>2025</c:v>
                  </c:pt>
                </c:lvl>
              </c:multiLvlStrCache>
            </c:multiLvlStrRef>
          </c:cat>
          <c:val>
            <c:numRef>
              <c:f>'Agg Types w Bins and Years'!$H$4:$H$49</c:f>
              <c:numCache>
                <c:formatCode>General</c:formatCode>
                <c:ptCount val="46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12.5</c:v>
                </c:pt>
                <c:pt idx="10">
                  <c:v>3.2102728731942212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1.8726591760299622</c:v>
                </c:pt>
                <c:pt idx="19">
                  <c:v>10.869565217391305</c:v>
                </c:pt>
                <c:pt idx="20">
                  <c:v>3.6101083032490981</c:v>
                </c:pt>
                <c:pt idx="21">
                  <c:v>46.357615894039739</c:v>
                </c:pt>
                <c:pt idx="22">
                  <c:v>7.4165636588380712</c:v>
                </c:pt>
                <c:pt idx="23">
                  <c:v>6.6298342541436464</c:v>
                </c:pt>
                <c:pt idx="24">
                  <c:v>3.0188679245283021</c:v>
                </c:pt>
                <c:pt idx="25">
                  <c:v>0</c:v>
                </c:pt>
                <c:pt idx="26">
                  <c:v>7.3461891643709833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13.888888888888889</c:v>
                </c:pt>
                <c:pt idx="36">
                  <c:v>3.3348732958478351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5-4F99-AA43-54E4E28BB989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Years'!$A$4:$B$49</c:f>
              <c:multiLvlStrCache>
                <c:ptCount val="36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Migratory Surge (Nov-Feb)</c:v>
                  </c:pt>
                  <c:pt idx="3">
                    <c:v>Late-Stage Pressure (Mar)</c:v>
                  </c:pt>
                  <c:pt idx="4">
                    <c:v>Breeding Season / Absence (Apr-Sep)</c:v>
                  </c:pt>
                  <c:pt idx="5">
                    <c:v>Early Fall Arrival (Oct)</c:v>
                  </c:pt>
                  <c:pt idx="6">
                    <c:v>Migratory Surge (Nov-Feb)</c:v>
                  </c:pt>
                  <c:pt idx="7">
                    <c:v>Late-Stage Pressure (Mar)</c:v>
                  </c:pt>
                  <c:pt idx="8">
                    <c:v>Breeding Season / Absence (Apr-Sep)</c:v>
                  </c:pt>
                  <c:pt idx="9">
                    <c:v>Early Fall Arrival (Oct)</c:v>
                  </c:pt>
                  <c:pt idx="10">
                    <c:v>Migratory Surge (Nov-Feb)</c:v>
                  </c:pt>
                  <c:pt idx="11">
                    <c:v>Late-Stage Pressure (Mar)</c:v>
                  </c:pt>
                  <c:pt idx="12">
                    <c:v>Breeding Season / Absence (Apr-Sep)</c:v>
                  </c:pt>
                  <c:pt idx="13">
                    <c:v>Early Fall Arrival (Oct)</c:v>
                  </c:pt>
                  <c:pt idx="14">
                    <c:v>Migratory Surge (Nov-Feb)</c:v>
                  </c:pt>
                  <c:pt idx="15">
                    <c:v>Late-Stage Pressure (Mar)</c:v>
                  </c:pt>
                  <c:pt idx="16">
                    <c:v>Breeding Season / Absence (Apr-Sep)</c:v>
                  </c:pt>
                  <c:pt idx="17">
                    <c:v>Early Fall Arrival (Oct)</c:v>
                  </c:pt>
                  <c:pt idx="18">
                    <c:v>Migratory Surge (Nov-Feb)</c:v>
                  </c:pt>
                  <c:pt idx="19">
                    <c:v>Late-Stage Pressure (Mar)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Migratory Surge (Nov-Feb)</c:v>
                  </c:pt>
                  <c:pt idx="23">
                    <c:v>Late-Stage Pressure (Mar)</c:v>
                  </c:pt>
                  <c:pt idx="24">
                    <c:v>Breeding Season / Absence (Apr-Sep)</c:v>
                  </c:pt>
                  <c:pt idx="25">
                    <c:v>Early Fall Arrival (Oct)</c:v>
                  </c:pt>
                  <c:pt idx="26">
                    <c:v>Migratory Surge (Nov-Feb)</c:v>
                  </c:pt>
                  <c:pt idx="27">
                    <c:v>Late-Stage Pressure (Mar)</c:v>
                  </c:pt>
                  <c:pt idx="28">
                    <c:v>Breeding Season / Absence (Apr-Sep)</c:v>
                  </c:pt>
                  <c:pt idx="29">
                    <c:v>Early Fall Arrival (Oct)</c:v>
                  </c:pt>
                  <c:pt idx="30">
                    <c:v>Migratory Surge (Nov-Feb)</c:v>
                  </c:pt>
                  <c:pt idx="31">
                    <c:v>Late-Stage Pressure (Mar)</c:v>
                  </c:pt>
                  <c:pt idx="32">
                    <c:v>Breeding Season / Absence (Apr-Sep)</c:v>
                  </c:pt>
                  <c:pt idx="33">
                    <c:v>Early Fall Arrival (Oct)</c:v>
                  </c:pt>
                  <c:pt idx="34">
                    <c:v>Migratory Surge (Nov-Feb)</c:v>
                  </c:pt>
                  <c:pt idx="35">
                    <c:v>Late-Stage Pressure (Mar)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2018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2019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2021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2023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2024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2025</c:v>
                  </c:pt>
                  <c:pt idx="35">
                    <c:v>2025</c:v>
                  </c:pt>
                </c:lvl>
              </c:multiLvlStrCache>
            </c:multiLvlStrRef>
          </c:cat>
          <c:val>
            <c:numRef>
              <c:f>'Agg Types w Bins and Years'!$J$4:$J$49</c:f>
              <c:numCache>
                <c:formatCode>General</c:formatCode>
                <c:ptCount val="46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2.4721878862793574</c:v>
                </c:pt>
                <c:pt idx="23">
                  <c:v>2.2099447513812152</c:v>
                </c:pt>
                <c:pt idx="24">
                  <c:v>0</c:v>
                </c:pt>
                <c:pt idx="25">
                  <c:v>0</c:v>
                </c:pt>
                <c:pt idx="26">
                  <c:v>3.6730945821854917</c:v>
                </c:pt>
                <c:pt idx="27">
                  <c:v>8.4033613445378137</c:v>
                </c:pt>
                <c:pt idx="28">
                  <c:v>0</c:v>
                </c:pt>
                <c:pt idx="29">
                  <c:v>0</c:v>
                </c:pt>
                <c:pt idx="30">
                  <c:v>9.5693779904306222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8.8300220750551883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5-4F99-AA43-54E4E28BB989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Years'!$A$4:$B$49</c:f>
              <c:multiLvlStrCache>
                <c:ptCount val="36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Migratory Surge (Nov-Feb)</c:v>
                  </c:pt>
                  <c:pt idx="3">
                    <c:v>Late-Stage Pressure (Mar)</c:v>
                  </c:pt>
                  <c:pt idx="4">
                    <c:v>Breeding Season / Absence (Apr-Sep)</c:v>
                  </c:pt>
                  <c:pt idx="5">
                    <c:v>Early Fall Arrival (Oct)</c:v>
                  </c:pt>
                  <c:pt idx="6">
                    <c:v>Migratory Surge (Nov-Feb)</c:v>
                  </c:pt>
                  <c:pt idx="7">
                    <c:v>Late-Stage Pressure (Mar)</c:v>
                  </c:pt>
                  <c:pt idx="8">
                    <c:v>Breeding Season / Absence (Apr-Sep)</c:v>
                  </c:pt>
                  <c:pt idx="9">
                    <c:v>Early Fall Arrival (Oct)</c:v>
                  </c:pt>
                  <c:pt idx="10">
                    <c:v>Migratory Surge (Nov-Feb)</c:v>
                  </c:pt>
                  <c:pt idx="11">
                    <c:v>Late-Stage Pressure (Mar)</c:v>
                  </c:pt>
                  <c:pt idx="12">
                    <c:v>Breeding Season / Absence (Apr-Sep)</c:v>
                  </c:pt>
                  <c:pt idx="13">
                    <c:v>Early Fall Arrival (Oct)</c:v>
                  </c:pt>
                  <c:pt idx="14">
                    <c:v>Migratory Surge (Nov-Feb)</c:v>
                  </c:pt>
                  <c:pt idx="15">
                    <c:v>Late-Stage Pressure (Mar)</c:v>
                  </c:pt>
                  <c:pt idx="16">
                    <c:v>Breeding Season / Absence (Apr-Sep)</c:v>
                  </c:pt>
                  <c:pt idx="17">
                    <c:v>Early Fall Arrival (Oct)</c:v>
                  </c:pt>
                  <c:pt idx="18">
                    <c:v>Migratory Surge (Nov-Feb)</c:v>
                  </c:pt>
                  <c:pt idx="19">
                    <c:v>Late-Stage Pressure (Mar)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Migratory Surge (Nov-Feb)</c:v>
                  </c:pt>
                  <c:pt idx="23">
                    <c:v>Late-Stage Pressure (Mar)</c:v>
                  </c:pt>
                  <c:pt idx="24">
                    <c:v>Breeding Season / Absence (Apr-Sep)</c:v>
                  </c:pt>
                  <c:pt idx="25">
                    <c:v>Early Fall Arrival (Oct)</c:v>
                  </c:pt>
                  <c:pt idx="26">
                    <c:v>Migratory Surge (Nov-Feb)</c:v>
                  </c:pt>
                  <c:pt idx="27">
                    <c:v>Late-Stage Pressure (Mar)</c:v>
                  </c:pt>
                  <c:pt idx="28">
                    <c:v>Breeding Season / Absence (Apr-Sep)</c:v>
                  </c:pt>
                  <c:pt idx="29">
                    <c:v>Early Fall Arrival (Oct)</c:v>
                  </c:pt>
                  <c:pt idx="30">
                    <c:v>Migratory Surge (Nov-Feb)</c:v>
                  </c:pt>
                  <c:pt idx="31">
                    <c:v>Late-Stage Pressure (Mar)</c:v>
                  </c:pt>
                  <c:pt idx="32">
                    <c:v>Breeding Season / Absence (Apr-Sep)</c:v>
                  </c:pt>
                  <c:pt idx="33">
                    <c:v>Early Fall Arrival (Oct)</c:v>
                  </c:pt>
                  <c:pt idx="34">
                    <c:v>Migratory Surge (Nov-Feb)</c:v>
                  </c:pt>
                  <c:pt idx="35">
                    <c:v>Late-Stage Pressure (Mar)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2018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2019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2021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2023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2024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2025</c:v>
                  </c:pt>
                  <c:pt idx="35">
                    <c:v>2025</c:v>
                  </c:pt>
                </c:lvl>
              </c:multiLvlStrCache>
            </c:multiLvlStrRef>
          </c:cat>
          <c:val>
            <c:numRef>
              <c:f>'Agg Types w Bins and Years'!$L$4:$L$49</c:f>
              <c:numCache>
                <c:formatCode>General</c:formatCode>
                <c:ptCount val="46"/>
                <c:pt idx="1">
                  <c:v>0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7.1942446043165464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5-4F99-AA43-54E4E28BB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230531967"/>
        <c:axId val="1230538207"/>
      </c:barChart>
      <c:catAx>
        <c:axId val="123053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0538207"/>
        <c:crosses val="autoZero"/>
        <c:auto val="1"/>
        <c:lblAlgn val="ctr"/>
        <c:lblOffset val="100"/>
        <c:noMultiLvlLbl val="0"/>
      </c:catAx>
      <c:valAx>
        <c:axId val="123053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053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78630194161503E-2"/>
          <c:y val="0.95671842607465984"/>
          <c:w val="0.89857240322023968"/>
          <c:h val="3.6398866105500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with Bins'!$G$1</c:f>
              <c:strCache>
                <c:ptCount val="1"/>
                <c:pt idx="0">
                  <c:v>Non-Territorial Aggression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Bins'!$A$2:$A$4</c:f>
              <c:strCache>
                <c:ptCount val="3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</c:strCache>
            </c:strRef>
          </c:cat>
          <c:val>
            <c:numRef>
              <c:f>'Aggression Types with Bins'!$G$2:$G$4</c:f>
              <c:numCache>
                <c:formatCode>General</c:formatCode>
                <c:ptCount val="3"/>
                <c:pt idx="0">
                  <c:v>3.0581039755351687</c:v>
                </c:pt>
                <c:pt idx="1">
                  <c:v>3.9824771007566708</c:v>
                </c:pt>
                <c:pt idx="2">
                  <c:v>1.8908059560387616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2-4D3C-BD78-43EFB7025C29}"/>
            </c:ext>
          </c:extLst>
        </c:ser>
        <c:ser>
          <c:idx val="1"/>
          <c:order val="1"/>
          <c:tx>
            <c:strRef>
              <c:f>'Aggression Types with Bins'!$I$1</c:f>
              <c:strCache>
                <c:ptCount val="1"/>
                <c:pt idx="0">
                  <c:v>Territorial Aggression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Bins'!$A$2:$A$4</c:f>
              <c:strCache>
                <c:ptCount val="3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</c:strCache>
            </c:strRef>
          </c:cat>
          <c:val>
            <c:numRef>
              <c:f>'Aggression Types with Bins'!$I$2:$I$4</c:f>
              <c:numCache>
                <c:formatCode>General</c:formatCode>
                <c:ptCount val="3"/>
                <c:pt idx="0">
                  <c:v>2.2935779816513762</c:v>
                </c:pt>
                <c:pt idx="1">
                  <c:v>2.3894862604540026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62-4D3C-BD78-43EFB7025C29}"/>
            </c:ext>
          </c:extLst>
        </c:ser>
        <c:ser>
          <c:idx val="2"/>
          <c:order val="2"/>
          <c:tx>
            <c:strRef>
              <c:f>'Aggression Types with Bins'!$K$1</c:f>
              <c:strCache>
                <c:ptCount val="1"/>
                <c:pt idx="0">
                  <c:v>Severe Aggression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Bins'!$A$2:$A$4</c:f>
              <c:strCache>
                <c:ptCount val="3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</c:strCache>
            </c:strRef>
          </c:cat>
          <c:val>
            <c:numRef>
              <c:f>'Aggression Types with Bins'!$K$2:$K$4</c:f>
              <c:numCache>
                <c:formatCode>General</c:formatCode>
                <c:ptCount val="3"/>
                <c:pt idx="0">
                  <c:v>0</c:v>
                </c:pt>
                <c:pt idx="1">
                  <c:v>0.79649542015133423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62-4D3C-BD78-43EFB7025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0536287"/>
        <c:axId val="1230537727"/>
      </c:barChart>
      <c:catAx>
        <c:axId val="12305362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537727"/>
        <c:crosses val="autoZero"/>
        <c:auto val="1"/>
        <c:lblAlgn val="ctr"/>
        <c:lblOffset val="100"/>
        <c:noMultiLvlLbl val="0"/>
      </c:catAx>
      <c:valAx>
        <c:axId val="123053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53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Hygiene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with Bins'!$N$1</c:f>
              <c:strCache>
                <c:ptCount val="1"/>
                <c:pt idx="0">
                  <c:v>OBE Count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strRef>
              <c:f>'Aggression Types with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with Bins'!$N$2:$N$5</c:f>
              <c:numCache>
                <c:formatCode>General</c:formatCode>
                <c:ptCount val="4"/>
                <c:pt idx="0">
                  <c:v>62.181447502548423</c:v>
                </c:pt>
                <c:pt idx="1">
                  <c:v>16.726403823178018</c:v>
                </c:pt>
                <c:pt idx="2">
                  <c:v>5.8299850311195147</c:v>
                </c:pt>
                <c:pt idx="3">
                  <c:v>20.638820638820636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B0-4719-A272-A91A98FAF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877120"/>
        <c:axId val="1689888160"/>
      </c:areaChart>
      <c:lineChart>
        <c:grouping val="standard"/>
        <c:varyColors val="0"/>
        <c:ser>
          <c:idx val="0"/>
          <c:order val="0"/>
          <c:tx>
            <c:strRef>
              <c:f>'Aggression Types with Bins'!$G$1</c:f>
              <c:strCache>
                <c:ptCount val="1"/>
                <c:pt idx="0">
                  <c:v>Non-Territorial Aggression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with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with Bins'!$G$2:$G$5</c:f>
              <c:numCache>
                <c:formatCode>General</c:formatCode>
                <c:ptCount val="4"/>
                <c:pt idx="0">
                  <c:v>3.0581039755351687</c:v>
                </c:pt>
                <c:pt idx="1">
                  <c:v>3.9824771007566708</c:v>
                </c:pt>
                <c:pt idx="2">
                  <c:v>1.8908059560387616</c:v>
                </c:pt>
                <c:pt idx="3">
                  <c:v>7.8624078624078626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0-4719-A272-A91A98FAFA09}"/>
            </c:ext>
          </c:extLst>
        </c:ser>
        <c:ser>
          <c:idx val="1"/>
          <c:order val="1"/>
          <c:tx>
            <c:strRef>
              <c:f>'Aggression Types with Bins'!$I$1</c:f>
              <c:strCache>
                <c:ptCount val="1"/>
                <c:pt idx="0">
                  <c:v>Territorial Aggression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with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with Bins'!$I$2:$I$5</c:f>
              <c:numCache>
                <c:formatCode>General</c:formatCode>
                <c:ptCount val="4"/>
                <c:pt idx="0">
                  <c:v>2.2935779816513762</c:v>
                </c:pt>
                <c:pt idx="1">
                  <c:v>2.3894862604540026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0-4719-A272-A91A98FAFA09}"/>
            </c:ext>
          </c:extLst>
        </c:ser>
        <c:ser>
          <c:idx val="2"/>
          <c:order val="2"/>
          <c:tx>
            <c:strRef>
              <c:f>'Aggression Types with Bins'!$K$1</c:f>
              <c:strCache>
                <c:ptCount val="1"/>
                <c:pt idx="0">
                  <c:v>Severe Aggression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'Aggression Types with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0.79649542015133423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0-4719-A272-A91A98FAF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863680"/>
        <c:axId val="1689872800"/>
      </c:lineChart>
      <c:catAx>
        <c:axId val="1689863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872800"/>
        <c:crosses val="autoZero"/>
        <c:auto val="1"/>
        <c:lblAlgn val="ctr"/>
        <c:lblOffset val="100"/>
        <c:noMultiLvlLbl val="0"/>
      </c:catAx>
      <c:valAx>
        <c:axId val="168987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 Events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863680"/>
        <c:crosses val="autoZero"/>
        <c:crossBetween val="between"/>
      </c:valAx>
      <c:valAx>
        <c:axId val="16898881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9877120"/>
        <c:crosses val="max"/>
        <c:crossBetween val="between"/>
      </c:valAx>
      <c:catAx>
        <c:axId val="1689877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89888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Hours'!$G$2:$G$11</c15:sqref>
                  </c15:fullRef>
                </c:ext>
              </c:extLst>
              <c:f>'Aggression Types per 100 Hours'!$G$4:$G$11</c:f>
              <c:numCache>
                <c:formatCode>General</c:formatCode>
                <c:ptCount val="8"/>
                <c:pt idx="0">
                  <c:v>1.5349194167306215</c:v>
                </c:pt>
                <c:pt idx="1">
                  <c:v>0.69637883008356549</c:v>
                </c:pt>
                <c:pt idx="2">
                  <c:v>0</c:v>
                </c:pt>
                <c:pt idx="3">
                  <c:v>6.8965517241379324</c:v>
                </c:pt>
                <c:pt idx="4">
                  <c:v>3.9696438995913597</c:v>
                </c:pt>
                <c:pt idx="5">
                  <c:v>3.2813781788351108</c:v>
                </c:pt>
                <c:pt idx="6">
                  <c:v>0</c:v>
                </c:pt>
                <c:pt idx="7">
                  <c:v>3.3500837520938029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41-4746-9702-60401B4FFD79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Hours'!$I$2:$I$11</c15:sqref>
                  </c15:fullRef>
                </c:ext>
              </c:extLst>
              <c:f>'Aggression Types per 100 Hours'!$I$4:$I$11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0.70052539404553404</c:v>
                </c:pt>
                <c:pt idx="5">
                  <c:v>3.2813781788351108</c:v>
                </c:pt>
                <c:pt idx="6">
                  <c:v>3.7429819089207741</c:v>
                </c:pt>
                <c:pt idx="7">
                  <c:v>6.7001675041876059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41-4746-9702-60401B4FFD79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Hours'!$K$2:$K$11</c15:sqref>
                  </c15:fullRef>
                </c:ext>
              </c:extLst>
              <c:f>'Aggression Types per 100 Hours'!$K$4:$K$11</c:f>
              <c:numCache>
                <c:formatCode>General</c:formatCode>
                <c:ptCount val="8"/>
                <c:pt idx="0">
                  <c:v>1.5349194167306215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41-4746-9702-60401B4FF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6389151"/>
        <c:axId val="1526390111"/>
      </c:barChart>
      <c:catAx>
        <c:axId val="1526389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390111"/>
        <c:crosses val="autoZero"/>
        <c:auto val="1"/>
        <c:lblAlgn val="ctr"/>
        <c:lblOffset val="100"/>
        <c:noMultiLvlLbl val="0"/>
      </c:catAx>
      <c:valAx>
        <c:axId val="152639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287101248266296E-2"/>
              <c:y val="5.01710376282782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3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Aggression</a:t>
            </a:r>
            <a:r>
              <a:rPr lang="en-US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Types Vs. OBE Counts per 100 Survey Hours</a:t>
            </a:r>
            <a:endParaRPr lang="en-US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per 100 Hours'!$N$1</c:f>
              <c:strCache>
                <c:ptCount val="1"/>
                <c:pt idx="0">
                  <c:v>OBE Counts/100 Hrs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val>
            <c:numRef>
              <c:f>'Aggression Types per 100 Hours'!$N$2:$N$11</c:f>
              <c:numCache>
                <c:formatCode>General</c:formatCode>
                <c:ptCount val="10"/>
                <c:pt idx="0">
                  <c:v>8.2987551867219906</c:v>
                </c:pt>
                <c:pt idx="1">
                  <c:v>3.4682080924855496</c:v>
                </c:pt>
                <c:pt idx="2">
                  <c:v>7.6745970836531079</c:v>
                </c:pt>
                <c:pt idx="3">
                  <c:v>12.534818941504177</c:v>
                </c:pt>
                <c:pt idx="4">
                  <c:v>25.406504065040654</c:v>
                </c:pt>
                <c:pt idx="5">
                  <c:v>24.403183023872682</c:v>
                </c:pt>
                <c:pt idx="6">
                  <c:v>24.051371862230003</c:v>
                </c:pt>
                <c:pt idx="7">
                  <c:v>54.14273995077933</c:v>
                </c:pt>
                <c:pt idx="8">
                  <c:v>44.915782907049291</c:v>
                </c:pt>
                <c:pt idx="9">
                  <c:v>67.001675041876055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2E-4A4D-A43B-CAFD81D88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36815"/>
        <c:axId val="52834895"/>
      </c:areaChart>
      <c:lineChart>
        <c:grouping val="standar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1.5349194167306215</c:v>
                </c:pt>
                <c:pt idx="3">
                  <c:v>0.69637883008356549</c:v>
                </c:pt>
                <c:pt idx="4">
                  <c:v>0</c:v>
                </c:pt>
                <c:pt idx="5">
                  <c:v>6.8965517241379324</c:v>
                </c:pt>
                <c:pt idx="6">
                  <c:v>3.9696438995913597</c:v>
                </c:pt>
                <c:pt idx="7">
                  <c:v>3.2813781788351108</c:v>
                </c:pt>
                <c:pt idx="8">
                  <c:v>0</c:v>
                </c:pt>
                <c:pt idx="9">
                  <c:v>3.3500837520938029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2E-4A4D-A43B-CAFD81D88560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0.70052539404553404</c:v>
                </c:pt>
                <c:pt idx="7">
                  <c:v>3.2813781788351108</c:v>
                </c:pt>
                <c:pt idx="8">
                  <c:v>3.7429819089207741</c:v>
                </c:pt>
                <c:pt idx="9">
                  <c:v>6.7001675041876059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E-4A4D-A43B-CAFD81D88560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1.5349194167306215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2E-4A4D-A43B-CAFD81D88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67615"/>
        <c:axId val="690677695"/>
      </c:lineChart>
      <c:catAx>
        <c:axId val="690667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0677695"/>
        <c:crosses val="autoZero"/>
        <c:auto val="1"/>
        <c:lblAlgn val="ctr"/>
        <c:lblOffset val="100"/>
        <c:noMultiLvlLbl val="0"/>
      </c:catAx>
      <c:valAx>
        <c:axId val="69067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Aggression Events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0667615"/>
        <c:crosses val="autoZero"/>
        <c:crossBetween val="between"/>
      </c:valAx>
      <c:valAx>
        <c:axId val="528348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</a:t>
                </a:r>
                <a:r>
                  <a:rPr lang="en-US" baseline="0"/>
                  <a:t> Counts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836815"/>
        <c:crosses val="max"/>
        <c:crossBetween val="between"/>
      </c:valAx>
      <c:catAx>
        <c:axId val="52836815"/>
        <c:scaling>
          <c:orientation val="minMax"/>
        </c:scaling>
        <c:delete val="1"/>
        <c:axPos val="b"/>
        <c:majorTickMark val="out"/>
        <c:minorTickMark val="none"/>
        <c:tickLblPos val="nextTo"/>
        <c:crossAx val="528348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3.069838833461243</c:v>
                </c:pt>
                <c:pt idx="3">
                  <c:v>0.69637883008356549</c:v>
                </c:pt>
                <c:pt idx="4">
                  <c:v>0</c:v>
                </c:pt>
                <c:pt idx="5">
                  <c:v>6.8965517241379324</c:v>
                </c:pt>
                <c:pt idx="6">
                  <c:v>4.6701692936368939</c:v>
                </c:pt>
                <c:pt idx="7">
                  <c:v>6.5627563576702217</c:v>
                </c:pt>
                <c:pt idx="8">
                  <c:v>3.7429819089207741</c:v>
                </c:pt>
                <c:pt idx="9">
                  <c:v>10.050251256281408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00-464D-90B5-B7C009FEC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3709999"/>
        <c:axId val="1523695599"/>
      </c:barChart>
      <c:catAx>
        <c:axId val="15237099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695599"/>
        <c:crosses val="autoZero"/>
        <c:auto val="1"/>
        <c:lblAlgn val="ctr"/>
        <c:lblOffset val="100"/>
        <c:noMultiLvlLbl val="0"/>
      </c:catAx>
      <c:valAx>
        <c:axId val="15236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70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Hygiene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Events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701B-4195-992B-69E367674929}"/>
              </c:ext>
            </c:extLst>
          </c:dPt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2955818022747158E-2"/>
                  <c:y val="-0.148068505825261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1.3775153105861767E-3"/>
                  <c:y val="-4.73490813648293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3.069838833461243</c:v>
                </c:pt>
                <c:pt idx="3">
                  <c:v>0.69637883008356549</c:v>
                </c:pt>
                <c:pt idx="4">
                  <c:v>0</c:v>
                </c:pt>
                <c:pt idx="5">
                  <c:v>6.8965517241379324</c:v>
                </c:pt>
                <c:pt idx="6">
                  <c:v>4.6701692936368939</c:v>
                </c:pt>
                <c:pt idx="7">
                  <c:v>6.5627563576702217</c:v>
                </c:pt>
                <c:pt idx="8">
                  <c:v>3.7429819089207741</c:v>
                </c:pt>
                <c:pt idx="9">
                  <c:v>10.050251256281408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C9-4916-B306-A3284BC56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154319"/>
        <c:axId val="724152399"/>
      </c:lineChart>
      <c:lineChart>
        <c:grouping val="standard"/>
        <c:varyColors val="0"/>
        <c:ser>
          <c:idx val="1"/>
          <c:order val="1"/>
          <c:tx>
            <c:strRef>
              <c:f>'Total Aggression per 100 Hours'!$H$1</c:f>
              <c:strCache>
                <c:ptCount val="1"/>
                <c:pt idx="0">
                  <c:v>OBE Counts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'Total Aggression per 100 Hours'!$H$2:$H$11</c:f>
              <c:numCache>
                <c:formatCode>General</c:formatCode>
                <c:ptCount val="10"/>
                <c:pt idx="0">
                  <c:v>8.2987551867219906</c:v>
                </c:pt>
                <c:pt idx="1">
                  <c:v>3.4682080924855496</c:v>
                </c:pt>
                <c:pt idx="2">
                  <c:v>7.6745970836531079</c:v>
                </c:pt>
                <c:pt idx="3">
                  <c:v>12.534818941504177</c:v>
                </c:pt>
                <c:pt idx="4">
                  <c:v>25.406504065040654</c:v>
                </c:pt>
                <c:pt idx="5">
                  <c:v>24.403183023872682</c:v>
                </c:pt>
                <c:pt idx="6">
                  <c:v>24.051371862230003</c:v>
                </c:pt>
                <c:pt idx="7">
                  <c:v>54.14273995077933</c:v>
                </c:pt>
                <c:pt idx="8">
                  <c:v>44.915782907049291</c:v>
                </c:pt>
                <c:pt idx="9">
                  <c:v>67.001675041876055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C9-4916-B306-A3284BC56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152879"/>
        <c:axId val="724158639"/>
      </c:lineChart>
      <c:catAx>
        <c:axId val="724154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4152399"/>
        <c:crosses val="autoZero"/>
        <c:auto val="1"/>
        <c:lblAlgn val="ctr"/>
        <c:lblOffset val="100"/>
        <c:noMultiLvlLbl val="0"/>
      </c:catAx>
      <c:valAx>
        <c:axId val="72415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4154319"/>
        <c:crosses val="autoZero"/>
        <c:crossBetween val="between"/>
      </c:valAx>
      <c:valAx>
        <c:axId val="7241586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24152879"/>
        <c:crosses val="max"/>
        <c:crossBetween val="between"/>
      </c:valAx>
      <c:catAx>
        <c:axId val="724152879"/>
        <c:scaling>
          <c:orientation val="minMax"/>
        </c:scaling>
        <c:delete val="1"/>
        <c:axPos val="b"/>
        <c:majorTickMark val="out"/>
        <c:minorTickMark val="none"/>
        <c:tickLblPos val="nextTo"/>
        <c:crossAx val="7241586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165100</xdr:colOff>
      <xdr:row>9</xdr:row>
      <xdr:rowOff>1</xdr:rowOff>
    </xdr:from>
    <xdr:to>
      <xdr:col>25</xdr:col>
      <xdr:colOff>514350</xdr:colOff>
      <xdr:row>31</xdr:row>
      <xdr:rowOff>6351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E48F69-8BC1-5E56-74AC-B031C3540A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828675</xdr:colOff>
      <xdr:row>5</xdr:row>
      <xdr:rowOff>138112</xdr:rowOff>
    </xdr:from>
    <xdr:to>
      <xdr:col>8</xdr:col>
      <xdr:colOff>247650</xdr:colOff>
      <xdr:row>20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6F7B1D-1107-BECF-11F7-87A67937D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</xdr:colOff>
      <xdr:row>6</xdr:row>
      <xdr:rowOff>123825</xdr:rowOff>
    </xdr:from>
    <xdr:to>
      <xdr:col>15</xdr:col>
      <xdr:colOff>161925</xdr:colOff>
      <xdr:row>23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1B7BC8-9826-8B6D-4079-DE14626FB3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12</xdr:row>
      <xdr:rowOff>42862</xdr:rowOff>
    </xdr:from>
    <xdr:to>
      <xdr:col>4</xdr:col>
      <xdr:colOff>412750</xdr:colOff>
      <xdr:row>27</xdr:row>
      <xdr:rowOff>65087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B3D627-AFD0-A0C8-36C8-1332589EE0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727075</xdr:colOff>
      <xdr:row>12</xdr:row>
      <xdr:rowOff>25400</xdr:rowOff>
    </xdr:from>
    <xdr:to>
      <xdr:col>10</xdr:col>
      <xdr:colOff>612775</xdr:colOff>
      <xdr:row>27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F14D0B-D5BC-2958-4CD8-447338129E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13</xdr:row>
      <xdr:rowOff>4762</xdr:rowOff>
    </xdr:from>
    <xdr:to>
      <xdr:col>5</xdr:col>
      <xdr:colOff>266700</xdr:colOff>
      <xdr:row>28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8F154F-27F4-EE2A-9BB5-1C4C5D902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352425</xdr:colOff>
      <xdr:row>0</xdr:row>
      <xdr:rowOff>50800</xdr:rowOff>
    </xdr:from>
    <xdr:to>
      <xdr:col>16</xdr:col>
      <xdr:colOff>47625</xdr:colOff>
      <xdr:row>13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F3DBB1-BEC0-0546-4C11-218C115E2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7.476373495374" createdVersion="8" refreshedVersion="8" minRefreshableVersion="3" recordCount="113" xr:uid="{73C59939-1D54-42CF-B7CB-875B14C05B58}">
  <cacheSource type="worksheet">
    <worksheetSource ref="A1:L1048576" sheet="Original Data"/>
  </cacheSource>
  <cacheFields count="12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3744"/>
    </cacheField>
    <cacheField name="Survey Hours" numFmtId="0">
      <sharedItems containsString="0" containsBlank="1" containsNumber="1" minValue="0" maxValue="62.4" count="75">
        <n v="0"/>
        <n v="3"/>
        <n v="4.5"/>
        <n v="4.55"/>
        <n v="7.55"/>
        <n v="11.9"/>
        <n v="25.3"/>
        <n v="13.1"/>
        <n v="9.5"/>
        <n v="11.1"/>
        <n v="8.0500000000000007"/>
        <n v="12.1"/>
        <n v="8.6"/>
        <n v="13.9"/>
        <n v="1.65"/>
        <n v="8"/>
        <n v="10"/>
        <n v="7.9"/>
        <n v="5.5"/>
        <n v="5.8"/>
        <n v="27.65"/>
        <n v="32.25"/>
        <n v="11.45"/>
        <n v="5.6"/>
        <n v="10.8"/>
        <n v="9.0500000000000007"/>
        <n v="11.2"/>
        <n v="10.5"/>
        <n v="9.1999999999999993"/>
        <n v="9"/>
        <n v="4.8499999999999996"/>
        <n v="2"/>
        <n v="2.75"/>
        <n v="11.95"/>
        <n v="9.35"/>
        <n v="11.4"/>
        <n v="7.7"/>
        <n v="8.9"/>
        <n v="10.4"/>
        <n v="11.15"/>
        <n v="45.55"/>
        <n v="23.6"/>
        <n v="15.1"/>
        <n v="12.35"/>
        <n v="21.95"/>
        <n v="22.1"/>
        <n v="19.850000000000001"/>
        <n v="45.25"/>
        <n v="42.9"/>
        <n v="44.7"/>
        <n v="61.15"/>
        <n v="62.4"/>
        <n v="20"/>
        <n v="33.85"/>
        <n v="37.1"/>
        <n v="19.75"/>
        <n v="19.2"/>
        <n v="28.7"/>
        <n v="16.149999999999999"/>
        <n v="23.8"/>
        <n v="5.7"/>
        <n v="10.95"/>
        <n v="9.6"/>
        <n v="6.6"/>
        <n v="10.25"/>
        <n v="7.5"/>
        <n v="8.5"/>
        <n v="3.75"/>
        <n v="5.55"/>
        <n v="6.45"/>
        <n v="7"/>
        <n v="6.5"/>
        <n v="6.9"/>
        <n v="7.2"/>
        <m/>
      </sharedItems>
    </cacheField>
    <cacheField name="OBE Count" numFmtId="0">
      <sharedItems containsString="0" containsBlank="1" containsNumber="1" containsInteger="1" minValue="0" maxValue="43" count="17">
        <n v="0"/>
        <n v="1"/>
        <n v="2"/>
        <n v="13"/>
        <n v="5"/>
        <n v="3"/>
        <n v="8"/>
        <n v="10"/>
        <n v="20"/>
        <n v="43"/>
        <n v="25"/>
        <n v="30"/>
        <n v="14"/>
        <n v="4"/>
        <n v="12"/>
        <n v="7"/>
        <m/>
      </sharedItems>
    </cacheField>
    <cacheField name="OBE per Hour" numFmtId="0">
      <sharedItems containsBlank="1" containsMixedTypes="1" containsNumber="1" minValue="0" maxValue="1.9457013574660633" count="55">
        <s v="ND"/>
        <n v="0"/>
        <n v="0.21978021978021978"/>
        <n v="7.9051383399209488E-2"/>
        <n v="7.6335877862595422E-2"/>
        <n v="7.1942446043165464E-2"/>
        <n v="0.125"/>
        <n v="0.1"/>
        <n v="0.25316455696202528"/>
        <n v="1.2037037037037037"/>
        <n v="0.55248618784530379"/>
        <n v="8.9285714285714288E-2"/>
        <n v="0.55555555555555558"/>
        <n v="0.44444444444444442"/>
        <n v="0.36363636363636365"/>
        <n v="0.41841004184100422"/>
        <n v="0.32085561497326204"/>
        <n v="0.61068702290076338"/>
        <n v="0.17543859649122806"/>
        <n v="0.12987012987012986"/>
        <n v="0.11235955056179775"/>
        <n v="2.1953896816684963E-2"/>
        <n v="8.4745762711864403E-2"/>
        <n v="0.66225165562913912"/>
        <n v="0.64777327935222673"/>
        <n v="0.91116173120728927"/>
        <n v="1.9457013574660633"/>
        <n v="1.2594458438287153"/>
        <n v="0.17679558011049723"/>
        <n v="4.6620046620046623E-2"/>
        <n v="4.4742729306487691E-2"/>
        <n v="0.13082583810302534"/>
        <n v="1.6025641025641028E-2"/>
        <n v="2.9542097488921712E-2"/>
        <n v="8.0862533692722366E-2"/>
        <n v="0.25316455696202533"/>
        <n v="0.15625"/>
        <n v="1.0452961672473868"/>
        <n v="0.86687306501548"/>
        <n v="0.33613445378151258"/>
        <n v="0.42105263157894735"/>
        <n v="1.0416666666666667"/>
        <n v="1.625"/>
        <n v="0.45454545454545459"/>
        <n v="1.1707317073170731"/>
        <n v="0.26666666666666666"/>
        <n v="0.1801801801801802"/>
        <n v="0.15503875968992248"/>
        <n v="0.2857142857142857"/>
        <n v="0.30769230769230771"/>
        <n v="1.1594202898550725"/>
        <n v="1.2727272727272727"/>
        <n v="0.3902439024390244"/>
        <n v="0.1388888888888889"/>
        <m/>
      </sharedItems>
    </cacheField>
    <cacheField name="OBE per 100 Hrs" numFmtId="0">
      <sharedItems containsBlank="1" containsMixedTypes="1" containsNumber="1" minValue="0" maxValue="194.57013574660633" count="55">
        <s v="ND"/>
        <n v="0"/>
        <n v="21.978021978021978"/>
        <n v="7.9051383399209492"/>
        <n v="7.6335877862595423"/>
        <n v="7.1942446043165464"/>
        <n v="12.5"/>
        <n v="10"/>
        <n v="25.316455696202528"/>
        <n v="120.37037037037037"/>
        <n v="55.248618784530379"/>
        <n v="8.9285714285714288"/>
        <n v="55.555555555555557"/>
        <n v="44.444444444444443"/>
        <n v="36.363636363636367"/>
        <n v="41.84100418410042"/>
        <n v="32.085561497326204"/>
        <n v="61.068702290076338"/>
        <n v="17.543859649122805"/>
        <n v="12.987012987012985"/>
        <n v="11.235955056179774"/>
        <n v="2.1953896816684964"/>
        <n v="8.4745762711864394"/>
        <n v="66.225165562913915"/>
        <n v="64.777327935222672"/>
        <n v="91.116173120728931"/>
        <n v="194.57013574660633"/>
        <n v="125.94458438287153"/>
        <n v="17.679558011049721"/>
        <n v="4.6620046620046622"/>
        <n v="4.4742729306487687"/>
        <n v="13.082583810302534"/>
        <n v="1.6025641025641029"/>
        <n v="2.954209748892171"/>
        <n v="8.0862533692722369"/>
        <n v="25.316455696202532"/>
        <n v="15.625"/>
        <n v="104.52961672473869"/>
        <n v="86.687306501547994"/>
        <n v="33.613445378151255"/>
        <n v="42.105263157894733"/>
        <n v="104.16666666666667"/>
        <n v="162.5"/>
        <n v="45.45454545454546"/>
        <n v="117.07317073170731"/>
        <n v="26.666666666666668"/>
        <n v="18.018018018018019"/>
        <n v="15.503875968992247"/>
        <n v="28.571428571428569"/>
        <n v="30.76923076923077"/>
        <n v="115.94202898550725"/>
        <n v="127.27272727272727"/>
        <n v="39.024390243902438"/>
        <n v="13.888888888888889"/>
        <m/>
      </sharedItems>
    </cacheField>
    <cacheField name="# Aggression Events" numFmtId="0">
      <sharedItems containsString="0" containsBlank="1" containsNumber="1" containsInteger="1" minValue="0" maxValue="7"/>
    </cacheField>
    <cacheField name="Sum of Non-Territorial Aggression (&lt;6)" numFmtId="0">
      <sharedItems containsString="0" containsBlank="1" containsNumber="1" containsInteger="1" minValue="0" maxValue="7"/>
    </cacheField>
    <cacheField name="Sum of Territorial Aggression (6-7)" numFmtId="0">
      <sharedItems containsString="0" containsBlank="1" containsNumber="1" containsInteger="1" minValue="0" maxValue="2"/>
    </cacheField>
    <cacheField name="Sum of Severe Aggression (&gt;7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x v="0"/>
    <x v="0"/>
    <x v="0"/>
    <x v="0"/>
    <n v="0"/>
    <n v="0"/>
    <n v="0"/>
    <n v="0"/>
  </r>
  <r>
    <x v="0"/>
    <s v="Feb"/>
    <x v="0"/>
    <n v="0"/>
    <x v="0"/>
    <x v="0"/>
    <x v="0"/>
    <x v="0"/>
    <n v="0"/>
    <n v="0"/>
    <n v="0"/>
    <n v="0"/>
  </r>
  <r>
    <x v="0"/>
    <s v="Mar"/>
    <x v="1"/>
    <n v="0"/>
    <x v="0"/>
    <x v="0"/>
    <x v="0"/>
    <x v="0"/>
    <n v="0"/>
    <n v="0"/>
    <n v="0"/>
    <n v="0"/>
  </r>
  <r>
    <x v="0"/>
    <s v="Apr"/>
    <x v="2"/>
    <n v="0"/>
    <x v="0"/>
    <x v="0"/>
    <x v="0"/>
    <x v="0"/>
    <n v="0"/>
    <n v="0"/>
    <n v="0"/>
    <n v="0"/>
  </r>
  <r>
    <x v="0"/>
    <s v="May"/>
    <x v="2"/>
    <n v="0"/>
    <x v="0"/>
    <x v="0"/>
    <x v="0"/>
    <x v="0"/>
    <n v="0"/>
    <n v="0"/>
    <n v="0"/>
    <n v="0"/>
  </r>
  <r>
    <x v="0"/>
    <s v="Jun"/>
    <x v="2"/>
    <n v="0"/>
    <x v="0"/>
    <x v="0"/>
    <x v="0"/>
    <x v="0"/>
    <n v="0"/>
    <n v="0"/>
    <n v="0"/>
    <n v="0"/>
  </r>
  <r>
    <x v="0"/>
    <s v="Jul"/>
    <x v="2"/>
    <n v="0"/>
    <x v="0"/>
    <x v="0"/>
    <x v="0"/>
    <x v="0"/>
    <n v="0"/>
    <n v="0"/>
    <n v="0"/>
    <n v="0"/>
  </r>
  <r>
    <x v="0"/>
    <s v="Aug"/>
    <x v="2"/>
    <n v="0"/>
    <x v="0"/>
    <x v="0"/>
    <x v="0"/>
    <x v="0"/>
    <n v="0"/>
    <n v="0"/>
    <n v="0"/>
    <n v="0"/>
  </r>
  <r>
    <x v="0"/>
    <s v="Sep"/>
    <x v="2"/>
    <n v="0"/>
    <x v="0"/>
    <x v="0"/>
    <x v="0"/>
    <x v="0"/>
    <n v="0"/>
    <n v="0"/>
    <n v="0"/>
    <n v="0"/>
  </r>
  <r>
    <x v="0"/>
    <s v="Oct"/>
    <x v="3"/>
    <n v="180"/>
    <x v="1"/>
    <x v="0"/>
    <x v="1"/>
    <x v="1"/>
    <n v="0"/>
    <n v="0"/>
    <n v="0"/>
    <n v="0"/>
  </r>
  <r>
    <x v="0"/>
    <s v="Nov"/>
    <x v="0"/>
    <n v="270"/>
    <x v="2"/>
    <x v="0"/>
    <x v="1"/>
    <x v="1"/>
    <n v="0"/>
    <n v="0"/>
    <n v="0"/>
    <n v="0"/>
  </r>
  <r>
    <x v="0"/>
    <s v="Dec"/>
    <x v="0"/>
    <n v="273"/>
    <x v="3"/>
    <x v="1"/>
    <x v="2"/>
    <x v="2"/>
    <n v="0"/>
    <n v="0"/>
    <n v="0"/>
    <n v="0"/>
  </r>
  <r>
    <x v="1"/>
    <s v="Jan"/>
    <x v="0"/>
    <n v="453"/>
    <x v="4"/>
    <x v="0"/>
    <x v="1"/>
    <x v="1"/>
    <n v="0"/>
    <n v="0"/>
    <n v="0"/>
    <n v="0"/>
  </r>
  <r>
    <x v="1"/>
    <s v="Feb"/>
    <x v="0"/>
    <n v="0"/>
    <x v="0"/>
    <x v="0"/>
    <x v="0"/>
    <x v="0"/>
    <n v="0"/>
    <n v="0"/>
    <n v="0"/>
    <n v="0"/>
  </r>
  <r>
    <x v="1"/>
    <s v="Mar"/>
    <x v="1"/>
    <n v="0"/>
    <x v="0"/>
    <x v="0"/>
    <x v="0"/>
    <x v="0"/>
    <n v="0"/>
    <n v="0"/>
    <n v="0"/>
    <n v="0"/>
  </r>
  <r>
    <x v="1"/>
    <s v="Apr"/>
    <x v="2"/>
    <n v="0"/>
    <x v="0"/>
    <x v="0"/>
    <x v="0"/>
    <x v="0"/>
    <n v="0"/>
    <n v="0"/>
    <n v="0"/>
    <n v="0"/>
  </r>
  <r>
    <x v="1"/>
    <s v="May"/>
    <x v="2"/>
    <n v="0"/>
    <x v="0"/>
    <x v="0"/>
    <x v="0"/>
    <x v="0"/>
    <n v="0"/>
    <n v="0"/>
    <n v="0"/>
    <n v="0"/>
  </r>
  <r>
    <x v="1"/>
    <s v="Jun"/>
    <x v="2"/>
    <n v="0"/>
    <x v="0"/>
    <x v="0"/>
    <x v="0"/>
    <x v="0"/>
    <n v="0"/>
    <n v="0"/>
    <n v="0"/>
    <n v="0"/>
  </r>
  <r>
    <x v="1"/>
    <s v="Jul"/>
    <x v="2"/>
    <n v="714"/>
    <x v="5"/>
    <x v="0"/>
    <x v="1"/>
    <x v="1"/>
    <n v="0"/>
    <n v="0"/>
    <n v="0"/>
    <n v="0"/>
  </r>
  <r>
    <x v="1"/>
    <s v="Aug"/>
    <x v="2"/>
    <n v="1518"/>
    <x v="6"/>
    <x v="2"/>
    <x v="3"/>
    <x v="3"/>
    <n v="0"/>
    <n v="0"/>
    <n v="0"/>
    <n v="0"/>
  </r>
  <r>
    <x v="1"/>
    <s v="Sep"/>
    <x v="2"/>
    <n v="786"/>
    <x v="7"/>
    <x v="1"/>
    <x v="4"/>
    <x v="4"/>
    <n v="0"/>
    <n v="0"/>
    <n v="0"/>
    <n v="0"/>
  </r>
  <r>
    <x v="1"/>
    <s v="Oct"/>
    <x v="3"/>
    <n v="570"/>
    <x v="8"/>
    <x v="0"/>
    <x v="1"/>
    <x v="1"/>
    <n v="0"/>
    <n v="0"/>
    <n v="0"/>
    <n v="0"/>
  </r>
  <r>
    <x v="1"/>
    <s v="Nov"/>
    <x v="0"/>
    <n v="666"/>
    <x v="9"/>
    <x v="0"/>
    <x v="1"/>
    <x v="1"/>
    <n v="0"/>
    <n v="0"/>
    <n v="0"/>
    <n v="0"/>
  </r>
  <r>
    <x v="1"/>
    <s v="Dec"/>
    <x v="0"/>
    <n v="483"/>
    <x v="10"/>
    <x v="0"/>
    <x v="1"/>
    <x v="1"/>
    <n v="0"/>
    <n v="0"/>
    <n v="0"/>
    <n v="0"/>
  </r>
  <r>
    <x v="2"/>
    <s v="Jan"/>
    <x v="0"/>
    <n v="726"/>
    <x v="11"/>
    <x v="0"/>
    <x v="1"/>
    <x v="1"/>
    <n v="0"/>
    <n v="0"/>
    <n v="0"/>
    <n v="0"/>
  </r>
  <r>
    <x v="2"/>
    <s v="Feb"/>
    <x v="0"/>
    <n v="516"/>
    <x v="12"/>
    <x v="0"/>
    <x v="1"/>
    <x v="1"/>
    <n v="0"/>
    <n v="0"/>
    <n v="0"/>
    <n v="0"/>
  </r>
  <r>
    <x v="2"/>
    <s v="Mar"/>
    <x v="1"/>
    <n v="834"/>
    <x v="13"/>
    <x v="1"/>
    <x v="5"/>
    <x v="5"/>
    <n v="1"/>
    <n v="0"/>
    <n v="0"/>
    <n v="1"/>
  </r>
  <r>
    <x v="2"/>
    <s v="Apr"/>
    <x v="2"/>
    <n v="180"/>
    <x v="1"/>
    <x v="0"/>
    <x v="1"/>
    <x v="1"/>
    <n v="0"/>
    <n v="0"/>
    <n v="0"/>
    <n v="0"/>
  </r>
  <r>
    <x v="2"/>
    <s v="May"/>
    <x v="2"/>
    <n v="99"/>
    <x v="14"/>
    <x v="0"/>
    <x v="1"/>
    <x v="1"/>
    <n v="0"/>
    <n v="0"/>
    <n v="0"/>
    <n v="0"/>
  </r>
  <r>
    <x v="2"/>
    <s v="Jun"/>
    <x v="2"/>
    <n v="0"/>
    <x v="0"/>
    <x v="0"/>
    <x v="0"/>
    <x v="0"/>
    <n v="0"/>
    <n v="0"/>
    <n v="0"/>
    <n v="0"/>
  </r>
  <r>
    <x v="2"/>
    <s v="Jul"/>
    <x v="2"/>
    <n v="0"/>
    <x v="0"/>
    <x v="0"/>
    <x v="0"/>
    <x v="0"/>
    <n v="0"/>
    <n v="0"/>
    <n v="0"/>
    <n v="0"/>
  </r>
  <r>
    <x v="2"/>
    <s v="Aug"/>
    <x v="2"/>
    <n v="0"/>
    <x v="0"/>
    <x v="0"/>
    <x v="0"/>
    <x v="0"/>
    <n v="0"/>
    <n v="0"/>
    <n v="0"/>
    <n v="0"/>
  </r>
  <r>
    <x v="2"/>
    <s v="Sep"/>
    <x v="2"/>
    <n v="0"/>
    <x v="0"/>
    <x v="0"/>
    <x v="0"/>
    <x v="0"/>
    <n v="0"/>
    <n v="0"/>
    <n v="0"/>
    <n v="0"/>
  </r>
  <r>
    <x v="2"/>
    <s v="Oct"/>
    <x v="3"/>
    <n v="480"/>
    <x v="15"/>
    <x v="1"/>
    <x v="6"/>
    <x v="6"/>
    <n v="1"/>
    <n v="1"/>
    <n v="0"/>
    <n v="0"/>
  </r>
  <r>
    <x v="2"/>
    <s v="Nov"/>
    <x v="0"/>
    <n v="600"/>
    <x v="16"/>
    <x v="1"/>
    <x v="7"/>
    <x v="7"/>
    <n v="0"/>
    <n v="0"/>
    <n v="0"/>
    <n v="0"/>
  </r>
  <r>
    <x v="2"/>
    <s v="Dec"/>
    <x v="0"/>
    <n v="474"/>
    <x v="17"/>
    <x v="2"/>
    <x v="8"/>
    <x v="8"/>
    <n v="0"/>
    <n v="0"/>
    <n v="0"/>
    <n v="0"/>
  </r>
  <r>
    <x v="3"/>
    <s v="Jan"/>
    <x v="0"/>
    <n v="330"/>
    <x v="18"/>
    <x v="0"/>
    <x v="1"/>
    <x v="1"/>
    <n v="0"/>
    <n v="0"/>
    <n v="0"/>
    <n v="0"/>
  </r>
  <r>
    <x v="3"/>
    <s v="Feb"/>
    <x v="0"/>
    <n v="348"/>
    <x v="19"/>
    <x v="0"/>
    <x v="1"/>
    <x v="1"/>
    <n v="0"/>
    <n v="0"/>
    <n v="0"/>
    <n v="0"/>
  </r>
  <r>
    <x v="3"/>
    <s v="Mar"/>
    <x v="1"/>
    <n v="570"/>
    <x v="8"/>
    <x v="0"/>
    <x v="1"/>
    <x v="1"/>
    <n v="0"/>
    <n v="0"/>
    <n v="0"/>
    <n v="0"/>
  </r>
  <r>
    <x v="3"/>
    <s v="Apr"/>
    <x v="2"/>
    <n v="480"/>
    <x v="15"/>
    <x v="0"/>
    <x v="1"/>
    <x v="1"/>
    <n v="0"/>
    <n v="0"/>
    <n v="0"/>
    <n v="0"/>
  </r>
  <r>
    <x v="3"/>
    <s v="May"/>
    <x v="2"/>
    <n v="600"/>
    <x v="16"/>
    <x v="0"/>
    <x v="1"/>
    <x v="1"/>
    <n v="0"/>
    <n v="0"/>
    <n v="0"/>
    <n v="0"/>
  </r>
  <r>
    <x v="3"/>
    <s v="Jun"/>
    <x v="2"/>
    <n v="480"/>
    <x v="15"/>
    <x v="0"/>
    <x v="1"/>
    <x v="1"/>
    <n v="0"/>
    <n v="0"/>
    <n v="0"/>
    <n v="0"/>
  </r>
  <r>
    <x v="3"/>
    <s v="Jul"/>
    <x v="2"/>
    <n v="1659"/>
    <x v="20"/>
    <x v="0"/>
    <x v="1"/>
    <x v="1"/>
    <n v="0"/>
    <n v="0"/>
    <n v="0"/>
    <n v="0"/>
  </r>
  <r>
    <x v="3"/>
    <s v="Aug"/>
    <x v="2"/>
    <n v="1935"/>
    <x v="21"/>
    <x v="0"/>
    <x v="1"/>
    <x v="1"/>
    <n v="0"/>
    <n v="0"/>
    <n v="0"/>
    <n v="0"/>
  </r>
  <r>
    <x v="3"/>
    <s v="Sep"/>
    <x v="2"/>
    <n v="687"/>
    <x v="22"/>
    <x v="0"/>
    <x v="1"/>
    <x v="1"/>
    <n v="0"/>
    <n v="0"/>
    <n v="0"/>
    <n v="0"/>
  </r>
  <r>
    <x v="3"/>
    <s v="Oct"/>
    <x v="3"/>
    <n v="336"/>
    <x v="23"/>
    <x v="0"/>
    <x v="1"/>
    <x v="1"/>
    <n v="0"/>
    <n v="0"/>
    <n v="0"/>
    <n v="0"/>
  </r>
  <r>
    <x v="3"/>
    <s v="Nov"/>
    <x v="0"/>
    <n v="648"/>
    <x v="24"/>
    <x v="3"/>
    <x v="9"/>
    <x v="9"/>
    <n v="0"/>
    <n v="0"/>
    <n v="0"/>
    <n v="0"/>
  </r>
  <r>
    <x v="3"/>
    <s v="Dec"/>
    <x v="0"/>
    <n v="543"/>
    <x v="25"/>
    <x v="4"/>
    <x v="10"/>
    <x v="10"/>
    <n v="1"/>
    <n v="1"/>
    <n v="0"/>
    <n v="0"/>
  </r>
  <r>
    <x v="4"/>
    <s v="Jan"/>
    <x v="0"/>
    <n v="672"/>
    <x v="26"/>
    <x v="1"/>
    <x v="11"/>
    <x v="11"/>
    <n v="0"/>
    <n v="0"/>
    <n v="0"/>
    <n v="0"/>
  </r>
  <r>
    <x v="4"/>
    <s v="Feb"/>
    <x v="0"/>
    <n v="630"/>
    <x v="27"/>
    <x v="0"/>
    <x v="1"/>
    <x v="1"/>
    <n v="0"/>
    <n v="0"/>
    <n v="0"/>
    <n v="0"/>
  </r>
  <r>
    <x v="4"/>
    <s v="Mar"/>
    <x v="1"/>
    <n v="552"/>
    <x v="28"/>
    <x v="0"/>
    <x v="1"/>
    <x v="1"/>
    <n v="0"/>
    <n v="0"/>
    <n v="0"/>
    <n v="0"/>
  </r>
  <r>
    <x v="4"/>
    <s v="Apr"/>
    <x v="2"/>
    <n v="600"/>
    <x v="16"/>
    <x v="0"/>
    <x v="1"/>
    <x v="1"/>
    <n v="0"/>
    <n v="0"/>
    <n v="0"/>
    <n v="0"/>
  </r>
  <r>
    <x v="4"/>
    <s v="May"/>
    <x v="2"/>
    <n v="540"/>
    <x v="29"/>
    <x v="4"/>
    <x v="12"/>
    <x v="12"/>
    <n v="0"/>
    <n v="0"/>
    <n v="0"/>
    <n v="0"/>
  </r>
  <r>
    <x v="4"/>
    <s v="Jun"/>
    <x v="2"/>
    <n v="270"/>
    <x v="2"/>
    <x v="2"/>
    <x v="13"/>
    <x v="13"/>
    <n v="0"/>
    <n v="0"/>
    <n v="0"/>
    <n v="0"/>
  </r>
  <r>
    <x v="4"/>
    <s v="Jul"/>
    <x v="2"/>
    <n v="291"/>
    <x v="30"/>
    <x v="0"/>
    <x v="1"/>
    <x v="1"/>
    <n v="0"/>
    <n v="0"/>
    <n v="0"/>
    <n v="0"/>
  </r>
  <r>
    <x v="4"/>
    <s v="Aug"/>
    <x v="2"/>
    <n v="120"/>
    <x v="31"/>
    <x v="0"/>
    <x v="1"/>
    <x v="1"/>
    <n v="0"/>
    <n v="0"/>
    <n v="0"/>
    <n v="0"/>
  </r>
  <r>
    <x v="4"/>
    <s v="Sep"/>
    <x v="2"/>
    <n v="165"/>
    <x v="32"/>
    <x v="1"/>
    <x v="14"/>
    <x v="14"/>
    <n v="0"/>
    <n v="0"/>
    <n v="0"/>
    <n v="0"/>
  </r>
  <r>
    <x v="4"/>
    <s v="Oct"/>
    <x v="3"/>
    <n v="717"/>
    <x v="33"/>
    <x v="4"/>
    <x v="15"/>
    <x v="15"/>
    <n v="0"/>
    <n v="0"/>
    <n v="0"/>
    <n v="0"/>
  </r>
  <r>
    <x v="4"/>
    <s v="Nov"/>
    <x v="0"/>
    <n v="561"/>
    <x v="34"/>
    <x v="5"/>
    <x v="16"/>
    <x v="16"/>
    <n v="0"/>
    <n v="0"/>
    <n v="0"/>
    <n v="0"/>
  </r>
  <r>
    <x v="4"/>
    <s v="Dec"/>
    <x v="0"/>
    <n v="786"/>
    <x v="7"/>
    <x v="6"/>
    <x v="17"/>
    <x v="17"/>
    <n v="0"/>
    <n v="0"/>
    <n v="0"/>
    <n v="0"/>
  </r>
  <r>
    <x v="5"/>
    <s v="Jan"/>
    <x v="0"/>
    <n v="684"/>
    <x v="35"/>
    <x v="2"/>
    <x v="18"/>
    <x v="18"/>
    <n v="0"/>
    <n v="0"/>
    <n v="0"/>
    <n v="0"/>
  </r>
  <r>
    <x v="5"/>
    <s v="Feb"/>
    <x v="0"/>
    <n v="462"/>
    <x v="36"/>
    <x v="1"/>
    <x v="19"/>
    <x v="19"/>
    <n v="0"/>
    <n v="0"/>
    <n v="0"/>
    <n v="0"/>
  </r>
  <r>
    <x v="5"/>
    <s v="Mar"/>
    <x v="1"/>
    <n v="552"/>
    <x v="28"/>
    <x v="1"/>
    <x v="1"/>
    <x v="1"/>
    <n v="1"/>
    <n v="1"/>
    <n v="0"/>
    <n v="0"/>
  </r>
  <r>
    <x v="5"/>
    <s v="Apr"/>
    <x v="2"/>
    <n v="534"/>
    <x v="37"/>
    <x v="1"/>
    <x v="20"/>
    <x v="20"/>
    <n v="2"/>
    <n v="2"/>
    <n v="0"/>
    <n v="0"/>
  </r>
  <r>
    <x v="5"/>
    <s v="May"/>
    <x v="2"/>
    <n v="672"/>
    <x v="26"/>
    <x v="0"/>
    <x v="1"/>
    <x v="1"/>
    <n v="0"/>
    <n v="0"/>
    <n v="0"/>
    <n v="0"/>
  </r>
  <r>
    <x v="5"/>
    <s v="Jun"/>
    <x v="2"/>
    <n v="624"/>
    <x v="38"/>
    <x v="0"/>
    <x v="1"/>
    <x v="1"/>
    <n v="0"/>
    <n v="0"/>
    <n v="0"/>
    <n v="0"/>
  </r>
  <r>
    <x v="5"/>
    <s v="Jul"/>
    <x v="2"/>
    <n v="669"/>
    <x v="39"/>
    <x v="0"/>
    <x v="1"/>
    <x v="1"/>
    <n v="0"/>
    <n v="0"/>
    <n v="0"/>
    <n v="0"/>
  </r>
  <r>
    <x v="5"/>
    <s v="Aug"/>
    <x v="2"/>
    <n v="2733"/>
    <x v="40"/>
    <x v="1"/>
    <x v="21"/>
    <x v="21"/>
    <n v="1"/>
    <n v="1"/>
    <n v="0"/>
    <n v="0"/>
  </r>
  <r>
    <x v="5"/>
    <s v="Sep"/>
    <x v="2"/>
    <n v="1416"/>
    <x v="41"/>
    <x v="2"/>
    <x v="22"/>
    <x v="22"/>
    <n v="1"/>
    <n v="1"/>
    <n v="0"/>
    <n v="0"/>
  </r>
  <r>
    <x v="5"/>
    <s v="Oct"/>
    <x v="3"/>
    <n v="906"/>
    <x v="42"/>
    <x v="7"/>
    <x v="23"/>
    <x v="23"/>
    <n v="7"/>
    <n v="7"/>
    <n v="0"/>
    <n v="0"/>
  </r>
  <r>
    <x v="5"/>
    <s v="Nov"/>
    <x v="0"/>
    <n v="741"/>
    <x v="43"/>
    <x v="6"/>
    <x v="24"/>
    <x v="24"/>
    <n v="0"/>
    <n v="0"/>
    <n v="0"/>
    <n v="0"/>
  </r>
  <r>
    <x v="5"/>
    <s v="Dec"/>
    <x v="0"/>
    <n v="1317"/>
    <x v="44"/>
    <x v="8"/>
    <x v="25"/>
    <x v="25"/>
    <n v="1"/>
    <n v="1"/>
    <n v="0"/>
    <n v="0"/>
  </r>
  <r>
    <x v="6"/>
    <s v="Jan"/>
    <x v="0"/>
    <n v="1326"/>
    <x v="45"/>
    <x v="9"/>
    <x v="26"/>
    <x v="26"/>
    <n v="5"/>
    <n v="4"/>
    <n v="1"/>
    <n v="0"/>
  </r>
  <r>
    <x v="6"/>
    <s v="Feb"/>
    <x v="0"/>
    <n v="1191"/>
    <x v="46"/>
    <x v="10"/>
    <x v="27"/>
    <x v="27"/>
    <n v="3"/>
    <n v="2"/>
    <n v="1"/>
    <n v="0"/>
  </r>
  <r>
    <x v="6"/>
    <s v="Mar"/>
    <x v="1"/>
    <n v="2715"/>
    <x v="47"/>
    <x v="6"/>
    <x v="28"/>
    <x v="28"/>
    <n v="4"/>
    <n v="3"/>
    <n v="1"/>
    <n v="0"/>
  </r>
  <r>
    <x v="6"/>
    <s v="Apr"/>
    <x v="2"/>
    <n v="2574"/>
    <x v="48"/>
    <x v="2"/>
    <x v="29"/>
    <x v="29"/>
    <n v="3"/>
    <n v="3"/>
    <n v="0"/>
    <n v="0"/>
  </r>
  <r>
    <x v="6"/>
    <s v="May"/>
    <x v="2"/>
    <n v="2682"/>
    <x v="49"/>
    <x v="2"/>
    <x v="30"/>
    <x v="30"/>
    <n v="3"/>
    <n v="3"/>
    <n v="0"/>
    <n v="0"/>
  </r>
  <r>
    <x v="6"/>
    <s v="Jun"/>
    <x v="2"/>
    <n v="3669"/>
    <x v="50"/>
    <x v="6"/>
    <x v="31"/>
    <x v="31"/>
    <n v="2"/>
    <n v="2"/>
    <n v="0"/>
    <n v="0"/>
  </r>
  <r>
    <x v="6"/>
    <s v="Jul"/>
    <x v="2"/>
    <n v="3744"/>
    <x v="51"/>
    <x v="1"/>
    <x v="32"/>
    <x v="32"/>
    <n v="0"/>
    <n v="0"/>
    <n v="0"/>
    <n v="0"/>
  </r>
  <r>
    <x v="6"/>
    <s v="Aug"/>
    <x v="2"/>
    <n v="1200"/>
    <x v="52"/>
    <x v="2"/>
    <x v="7"/>
    <x v="7"/>
    <n v="0"/>
    <n v="0"/>
    <n v="0"/>
    <n v="0"/>
  </r>
  <r>
    <x v="6"/>
    <s v="Sep"/>
    <x v="2"/>
    <n v="2031"/>
    <x v="53"/>
    <x v="1"/>
    <x v="33"/>
    <x v="33"/>
    <n v="0"/>
    <n v="0"/>
    <n v="0"/>
    <n v="0"/>
  </r>
  <r>
    <x v="6"/>
    <s v="Oct"/>
    <x v="3"/>
    <n v="2226"/>
    <x v="54"/>
    <x v="5"/>
    <x v="34"/>
    <x v="34"/>
    <n v="0"/>
    <n v="0"/>
    <n v="0"/>
    <n v="0"/>
  </r>
  <r>
    <x v="6"/>
    <s v="Nov"/>
    <x v="0"/>
    <n v="1185"/>
    <x v="55"/>
    <x v="4"/>
    <x v="35"/>
    <x v="35"/>
    <n v="0"/>
    <n v="0"/>
    <n v="0"/>
    <n v="0"/>
  </r>
  <r>
    <x v="6"/>
    <s v="Dec"/>
    <x v="0"/>
    <n v="1152"/>
    <x v="56"/>
    <x v="5"/>
    <x v="36"/>
    <x v="36"/>
    <n v="0"/>
    <n v="0"/>
    <n v="0"/>
    <n v="0"/>
  </r>
  <r>
    <x v="7"/>
    <s v="Jan"/>
    <x v="0"/>
    <n v="1722"/>
    <x v="57"/>
    <x v="11"/>
    <x v="37"/>
    <x v="37"/>
    <n v="4"/>
    <n v="2"/>
    <n v="2"/>
    <n v="0"/>
  </r>
  <r>
    <x v="7"/>
    <s v="Feb"/>
    <x v="0"/>
    <n v="969"/>
    <x v="58"/>
    <x v="12"/>
    <x v="38"/>
    <x v="38"/>
    <n v="2"/>
    <n v="2"/>
    <n v="0"/>
    <n v="0"/>
  </r>
  <r>
    <x v="7"/>
    <s v="Mar"/>
    <x v="1"/>
    <n v="1428"/>
    <x v="59"/>
    <x v="6"/>
    <x v="39"/>
    <x v="39"/>
    <n v="2"/>
    <n v="0"/>
    <n v="2"/>
    <n v="0"/>
  </r>
  <r>
    <x v="7"/>
    <s v="Apr"/>
    <x v="2"/>
    <n v="570"/>
    <x v="8"/>
    <x v="13"/>
    <x v="40"/>
    <x v="40"/>
    <n v="0"/>
    <n v="0"/>
    <n v="0"/>
    <n v="0"/>
  </r>
  <r>
    <x v="7"/>
    <s v="May"/>
    <x v="2"/>
    <n v="0"/>
    <x v="0"/>
    <x v="0"/>
    <x v="0"/>
    <x v="0"/>
    <n v="0"/>
    <n v="0"/>
    <n v="0"/>
    <n v="0"/>
  </r>
  <r>
    <x v="7"/>
    <s v="Jun"/>
    <x v="2"/>
    <n v="120"/>
    <x v="31"/>
    <x v="0"/>
    <x v="1"/>
    <x v="1"/>
    <n v="0"/>
    <n v="0"/>
    <n v="0"/>
    <n v="0"/>
  </r>
  <r>
    <x v="7"/>
    <s v="Jul"/>
    <x v="2"/>
    <n v="342"/>
    <x v="60"/>
    <x v="0"/>
    <x v="1"/>
    <x v="1"/>
    <n v="0"/>
    <n v="0"/>
    <n v="0"/>
    <n v="0"/>
  </r>
  <r>
    <x v="7"/>
    <s v="Aug"/>
    <x v="2"/>
    <n v="657"/>
    <x v="61"/>
    <x v="0"/>
    <x v="1"/>
    <x v="1"/>
    <n v="0"/>
    <n v="0"/>
    <n v="0"/>
    <n v="0"/>
  </r>
  <r>
    <x v="7"/>
    <s v="Sep"/>
    <x v="2"/>
    <n v="480"/>
    <x v="15"/>
    <x v="0"/>
    <x v="1"/>
    <x v="1"/>
    <n v="0"/>
    <n v="0"/>
    <n v="0"/>
    <n v="0"/>
  </r>
  <r>
    <x v="7"/>
    <s v="Oct"/>
    <x v="2"/>
    <n v="180"/>
    <x v="1"/>
    <x v="0"/>
    <x v="1"/>
    <x v="1"/>
    <n v="0"/>
    <n v="0"/>
    <n v="0"/>
    <n v="0"/>
  </r>
  <r>
    <x v="7"/>
    <s v="Nov"/>
    <x v="3"/>
    <n v="270"/>
    <x v="2"/>
    <x v="0"/>
    <x v="1"/>
    <x v="1"/>
    <n v="0"/>
    <n v="0"/>
    <n v="0"/>
    <n v="0"/>
  </r>
  <r>
    <x v="7"/>
    <s v="Dec"/>
    <x v="0"/>
    <n v="576"/>
    <x v="62"/>
    <x v="7"/>
    <x v="41"/>
    <x v="41"/>
    <n v="0"/>
    <n v="0"/>
    <n v="0"/>
    <n v="0"/>
  </r>
  <r>
    <x v="8"/>
    <s v="Jan"/>
    <x v="0"/>
    <n v="480"/>
    <x v="15"/>
    <x v="3"/>
    <x v="42"/>
    <x v="42"/>
    <n v="2"/>
    <n v="0"/>
    <n v="2"/>
    <n v="0"/>
  </r>
  <r>
    <x v="8"/>
    <s v="Feb"/>
    <x v="0"/>
    <n v="396"/>
    <x v="63"/>
    <x v="5"/>
    <x v="43"/>
    <x v="43"/>
    <n v="0"/>
    <n v="0"/>
    <n v="0"/>
    <n v="0"/>
  </r>
  <r>
    <x v="8"/>
    <s v="Mar"/>
    <x v="0"/>
    <n v="615"/>
    <x v="64"/>
    <x v="14"/>
    <x v="44"/>
    <x v="44"/>
    <n v="1"/>
    <n v="0"/>
    <n v="1"/>
    <n v="0"/>
  </r>
  <r>
    <x v="8"/>
    <s v="Apr"/>
    <x v="1"/>
    <n v="450"/>
    <x v="65"/>
    <x v="2"/>
    <x v="45"/>
    <x v="45"/>
    <n v="0"/>
    <n v="0"/>
    <n v="0"/>
    <n v="0"/>
  </r>
  <r>
    <x v="8"/>
    <s v="May"/>
    <x v="2"/>
    <n v="510"/>
    <x v="66"/>
    <x v="0"/>
    <x v="1"/>
    <x v="1"/>
    <n v="0"/>
    <n v="0"/>
    <n v="0"/>
    <n v="0"/>
  </r>
  <r>
    <x v="8"/>
    <s v="Jun"/>
    <x v="2"/>
    <n v="270"/>
    <x v="2"/>
    <x v="0"/>
    <x v="1"/>
    <x v="1"/>
    <n v="0"/>
    <n v="0"/>
    <n v="0"/>
    <n v="0"/>
  </r>
  <r>
    <x v="8"/>
    <s v="Jul"/>
    <x v="2"/>
    <n v="225"/>
    <x v="67"/>
    <x v="0"/>
    <x v="1"/>
    <x v="1"/>
    <n v="0"/>
    <n v="0"/>
    <n v="0"/>
    <n v="0"/>
  </r>
  <r>
    <x v="8"/>
    <s v="Aug"/>
    <x v="2"/>
    <n v="333"/>
    <x v="68"/>
    <x v="1"/>
    <x v="46"/>
    <x v="46"/>
    <n v="0"/>
    <n v="0"/>
    <n v="0"/>
    <n v="0"/>
  </r>
  <r>
    <x v="8"/>
    <s v="Sep"/>
    <x v="2"/>
    <n v="333"/>
    <x v="68"/>
    <x v="0"/>
    <x v="1"/>
    <x v="1"/>
    <n v="0"/>
    <n v="0"/>
    <n v="0"/>
    <n v="0"/>
  </r>
  <r>
    <x v="8"/>
    <s v="Oct"/>
    <x v="2"/>
    <n v="387"/>
    <x v="69"/>
    <x v="1"/>
    <x v="47"/>
    <x v="47"/>
    <n v="0"/>
    <n v="0"/>
    <n v="0"/>
    <n v="0"/>
  </r>
  <r>
    <x v="8"/>
    <s v="Nov"/>
    <x v="3"/>
    <n v="420"/>
    <x v="70"/>
    <x v="2"/>
    <x v="48"/>
    <x v="48"/>
    <n v="0"/>
    <n v="0"/>
    <n v="0"/>
    <n v="0"/>
  </r>
  <r>
    <x v="8"/>
    <s v="Dec"/>
    <x v="0"/>
    <n v="390"/>
    <x v="71"/>
    <x v="2"/>
    <x v="49"/>
    <x v="49"/>
    <n v="0"/>
    <n v="0"/>
    <n v="0"/>
    <n v="0"/>
  </r>
  <r>
    <x v="9"/>
    <s v="Jan"/>
    <x v="0"/>
    <n v="414"/>
    <x v="72"/>
    <x v="6"/>
    <x v="50"/>
    <x v="50"/>
    <n v="0"/>
    <n v="0"/>
    <n v="0"/>
    <n v="0"/>
  </r>
  <r>
    <x v="9"/>
    <s v="Feb"/>
    <x v="0"/>
    <n v="330"/>
    <x v="18"/>
    <x v="15"/>
    <x v="51"/>
    <x v="51"/>
    <n v="1"/>
    <n v="0"/>
    <n v="1"/>
    <n v="0"/>
  </r>
  <r>
    <x v="9"/>
    <s v="Mar"/>
    <x v="0"/>
    <n v="615"/>
    <x v="64"/>
    <x v="13"/>
    <x v="52"/>
    <x v="52"/>
    <n v="1"/>
    <n v="0"/>
    <n v="1"/>
    <n v="0"/>
  </r>
  <r>
    <x v="9"/>
    <s v="Apr"/>
    <x v="1"/>
    <n v="432"/>
    <x v="73"/>
    <x v="1"/>
    <x v="53"/>
    <x v="53"/>
    <n v="1"/>
    <n v="1"/>
    <n v="0"/>
    <n v="0"/>
  </r>
  <r>
    <x v="10"/>
    <m/>
    <x v="4"/>
    <m/>
    <x v="74"/>
    <x v="16"/>
    <x v="54"/>
    <x v="54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BF2AF7-A26F-417E-85C0-86991D27D813}" name="PivotTable22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D7" firstHeaderRow="0" firstDataRow="1" firstDataCol="1"/>
  <pivotFields count="12">
    <pivotField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dataField="1" showAll="0">
      <items count="76">
        <item x="0"/>
        <item x="14"/>
        <item x="31"/>
        <item x="32"/>
        <item x="1"/>
        <item x="67"/>
        <item x="2"/>
        <item x="3"/>
        <item x="30"/>
        <item x="18"/>
        <item x="68"/>
        <item x="23"/>
        <item x="60"/>
        <item x="19"/>
        <item x="69"/>
        <item x="71"/>
        <item x="63"/>
        <item x="72"/>
        <item x="70"/>
        <item x="73"/>
        <item x="65"/>
        <item x="4"/>
        <item x="36"/>
        <item x="17"/>
        <item x="15"/>
        <item x="10"/>
        <item x="66"/>
        <item x="12"/>
        <item x="37"/>
        <item x="29"/>
        <item x="25"/>
        <item x="28"/>
        <item x="34"/>
        <item x="8"/>
        <item x="62"/>
        <item x="16"/>
        <item x="64"/>
        <item x="38"/>
        <item x="27"/>
        <item x="24"/>
        <item x="61"/>
        <item x="9"/>
        <item x="39"/>
        <item x="26"/>
        <item x="35"/>
        <item x="22"/>
        <item x="5"/>
        <item x="33"/>
        <item x="11"/>
        <item x="43"/>
        <item x="7"/>
        <item x="13"/>
        <item x="42"/>
        <item x="58"/>
        <item x="56"/>
        <item x="55"/>
        <item x="46"/>
        <item x="52"/>
        <item x="44"/>
        <item x="45"/>
        <item x="41"/>
        <item x="59"/>
        <item x="6"/>
        <item x="20"/>
        <item x="57"/>
        <item x="21"/>
        <item x="53"/>
        <item x="54"/>
        <item x="48"/>
        <item x="49"/>
        <item x="47"/>
        <item x="40"/>
        <item x="50"/>
        <item x="51"/>
        <item x="74"/>
        <item t="default"/>
      </items>
    </pivotField>
    <pivotField dataField="1" showAll="0">
      <items count="18">
        <item x="0"/>
        <item x="1"/>
        <item x="2"/>
        <item x="5"/>
        <item x="13"/>
        <item x="4"/>
        <item x="15"/>
        <item x="6"/>
        <item x="7"/>
        <item x="14"/>
        <item x="3"/>
        <item x="12"/>
        <item x="8"/>
        <item x="10"/>
        <item x="11"/>
        <item x="9"/>
        <item x="16"/>
        <item t="default"/>
      </items>
    </pivotField>
    <pivotField showAll="0">
      <items count="56">
        <item x="1"/>
        <item x="32"/>
        <item x="21"/>
        <item x="33"/>
        <item x="30"/>
        <item x="29"/>
        <item x="5"/>
        <item x="4"/>
        <item x="3"/>
        <item x="34"/>
        <item x="22"/>
        <item x="11"/>
        <item x="7"/>
        <item x="20"/>
        <item x="6"/>
        <item x="19"/>
        <item x="31"/>
        <item x="53"/>
        <item x="47"/>
        <item x="36"/>
        <item x="18"/>
        <item x="28"/>
        <item x="46"/>
        <item x="2"/>
        <item x="8"/>
        <item x="35"/>
        <item x="45"/>
        <item x="48"/>
        <item x="49"/>
        <item x="16"/>
        <item x="39"/>
        <item x="14"/>
        <item x="52"/>
        <item x="15"/>
        <item x="40"/>
        <item x="13"/>
        <item x="43"/>
        <item x="10"/>
        <item x="12"/>
        <item x="17"/>
        <item x="24"/>
        <item x="23"/>
        <item x="38"/>
        <item x="25"/>
        <item x="41"/>
        <item x="37"/>
        <item x="50"/>
        <item x="44"/>
        <item x="9"/>
        <item x="27"/>
        <item x="51"/>
        <item x="42"/>
        <item x="26"/>
        <item x="0"/>
        <item x="54"/>
        <item t="default"/>
      </items>
    </pivotField>
    <pivotField dataField="1" showAll="0">
      <items count="56">
        <item x="1"/>
        <item x="32"/>
        <item x="21"/>
        <item x="33"/>
        <item x="30"/>
        <item x="29"/>
        <item x="5"/>
        <item x="4"/>
        <item x="3"/>
        <item x="34"/>
        <item x="22"/>
        <item x="11"/>
        <item x="7"/>
        <item x="20"/>
        <item x="6"/>
        <item x="19"/>
        <item x="31"/>
        <item x="53"/>
        <item x="47"/>
        <item x="36"/>
        <item x="18"/>
        <item x="28"/>
        <item x="46"/>
        <item x="2"/>
        <item x="8"/>
        <item x="35"/>
        <item x="45"/>
        <item x="48"/>
        <item x="49"/>
        <item x="16"/>
        <item x="39"/>
        <item x="14"/>
        <item x="52"/>
        <item x="15"/>
        <item x="40"/>
        <item x="13"/>
        <item x="43"/>
        <item x="10"/>
        <item x="12"/>
        <item x="17"/>
        <item x="24"/>
        <item x="23"/>
        <item x="38"/>
        <item x="25"/>
        <item x="41"/>
        <item x="37"/>
        <item x="50"/>
        <item x="44"/>
        <item x="9"/>
        <item x="27"/>
        <item x="51"/>
        <item x="42"/>
        <item x="26"/>
        <item x="0"/>
        <item x="54"/>
        <item t="default"/>
      </items>
    </pivotField>
    <pivotField showAll="0"/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Survey Hours" fld="4" baseField="0" baseItem="0"/>
    <dataField name="Sum of OBE Count" fld="5" baseField="0" baseItem="0"/>
    <dataField name="Sum of OBE per 100 Hrs" fld="7" baseField="0" baseItem="0"/>
  </dataFields>
  <formats count="1">
    <format dxfId="0">
      <pivotArea field="0" type="button" dataOnly="0" labelOnly="1" outline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Times New Roman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11ACE-FC58-495A-8CC0-2CFF87960CEE}">
  <dimension ref="A1:O40"/>
  <sheetViews>
    <sheetView workbookViewId="0">
      <selection sqref="A1:O39"/>
    </sheetView>
  </sheetViews>
  <sheetFormatPr defaultRowHeight="14" x14ac:dyDescent="0.3"/>
  <cols>
    <col min="2" max="2" width="31" customWidth="1"/>
    <col min="3" max="3" width="7.90625" customWidth="1"/>
    <col min="4" max="4" width="9.81640625" customWidth="1"/>
    <col min="5" max="5" width="10.36328125" customWidth="1"/>
    <col min="6" max="6" width="9.453125" customWidth="1"/>
    <col min="7" max="7" width="9.26953125" customWidth="1"/>
    <col min="8" max="8" width="11.26953125" customWidth="1"/>
    <col min="9" max="9" width="9.08984375" customWidth="1"/>
    <col min="10" max="10" width="9.90625" customWidth="1"/>
    <col min="11" max="11" width="9.6328125" customWidth="1"/>
    <col min="12" max="12" width="11.6328125" customWidth="1"/>
    <col min="13" max="14" width="6.7265625" customWidth="1"/>
  </cols>
  <sheetData>
    <row r="1" spans="1:15" s="5" customFormat="1" ht="70" x14ac:dyDescent="0.3">
      <c r="A1" s="5" t="s">
        <v>0</v>
      </c>
      <c r="B1" s="15" t="s">
        <v>28</v>
      </c>
      <c r="C1" s="5" t="s">
        <v>27</v>
      </c>
      <c r="D1" s="5" t="s">
        <v>22</v>
      </c>
      <c r="E1" s="5" t="s">
        <v>23</v>
      </c>
      <c r="F1" s="5" t="s">
        <v>24</v>
      </c>
      <c r="G1" s="5" t="s">
        <v>29</v>
      </c>
      <c r="H1" s="5" t="s">
        <v>30</v>
      </c>
      <c r="I1" s="5" t="s">
        <v>31</v>
      </c>
      <c r="J1" s="5" t="s">
        <v>32</v>
      </c>
      <c r="K1" s="5" t="s">
        <v>33</v>
      </c>
      <c r="L1" s="5" t="s">
        <v>34</v>
      </c>
      <c r="M1" s="5" t="s">
        <v>38</v>
      </c>
      <c r="N1" s="5" t="s">
        <v>66</v>
      </c>
      <c r="O1" s="5" t="s">
        <v>65</v>
      </c>
    </row>
    <row r="2" spans="1:15" s="5" customFormat="1" x14ac:dyDescent="0.3">
      <c r="A2">
        <v>2016</v>
      </c>
      <c r="B2" t="s">
        <v>5</v>
      </c>
      <c r="C2">
        <v>9.0500000000000007</v>
      </c>
      <c r="D2">
        <v>0</v>
      </c>
      <c r="E2">
        <v>0</v>
      </c>
      <c r="F2">
        <v>0</v>
      </c>
      <c r="G2">
        <f>D2/C2</f>
        <v>0</v>
      </c>
      <c r="H2">
        <f>G2*100</f>
        <v>0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1</v>
      </c>
      <c r="N2">
        <f>M2/C2</f>
        <v>0.11049723756906077</v>
      </c>
      <c r="O2">
        <f>N2*100</f>
        <v>11.049723756906078</v>
      </c>
    </row>
    <row r="3" spans="1:15" x14ac:dyDescent="0.3">
      <c r="A3">
        <v>2016</v>
      </c>
      <c r="B3" t="s">
        <v>8</v>
      </c>
      <c r="C3">
        <v>0</v>
      </c>
      <c r="D3">
        <v>0</v>
      </c>
      <c r="E3">
        <v>0</v>
      </c>
      <c r="F3">
        <v>0</v>
      </c>
      <c r="M3">
        <v>0</v>
      </c>
    </row>
    <row r="4" spans="1:15" x14ac:dyDescent="0.3">
      <c r="A4">
        <v>2016</v>
      </c>
      <c r="B4" t="s">
        <v>10</v>
      </c>
      <c r="C4">
        <v>0</v>
      </c>
      <c r="D4">
        <v>0</v>
      </c>
      <c r="E4">
        <v>0</v>
      </c>
      <c r="F4">
        <v>0</v>
      </c>
      <c r="M4">
        <v>0</v>
      </c>
    </row>
    <row r="5" spans="1:15" x14ac:dyDescent="0.3">
      <c r="A5">
        <v>2016</v>
      </c>
      <c r="B5" t="s">
        <v>17</v>
      </c>
      <c r="C5">
        <v>3</v>
      </c>
      <c r="D5">
        <v>0</v>
      </c>
      <c r="E5">
        <v>0</v>
      </c>
      <c r="F5">
        <v>0</v>
      </c>
      <c r="G5">
        <f>D5/C5</f>
        <v>0</v>
      </c>
      <c r="H5">
        <f>G5*100</f>
        <v>0</v>
      </c>
      <c r="I5">
        <f>E5/C5</f>
        <v>0</v>
      </c>
      <c r="J5">
        <f>I5*100</f>
        <v>0</v>
      </c>
      <c r="K5">
        <f>F5/C5</f>
        <v>0</v>
      </c>
      <c r="L5">
        <f>K5*100</f>
        <v>0</v>
      </c>
      <c r="M5">
        <v>0</v>
      </c>
      <c r="N5">
        <f t="shared" ref="N5:N39" si="0">M5/C5</f>
        <v>0</v>
      </c>
      <c r="O5">
        <f t="shared" ref="O5:O39" si="1">N5*100</f>
        <v>0</v>
      </c>
    </row>
    <row r="6" spans="1:15" x14ac:dyDescent="0.3">
      <c r="A6">
        <v>2017</v>
      </c>
      <c r="B6" t="s">
        <v>5</v>
      </c>
      <c r="C6">
        <v>26.7</v>
      </c>
      <c r="D6">
        <v>0</v>
      </c>
      <c r="E6">
        <v>0</v>
      </c>
      <c r="F6">
        <v>0</v>
      </c>
      <c r="G6">
        <f>D6/C6</f>
        <v>0</v>
      </c>
      <c r="H6">
        <f>G6*100</f>
        <v>0</v>
      </c>
      <c r="I6">
        <f>E6/C6</f>
        <v>0</v>
      </c>
      <c r="J6">
        <f>I6*100</f>
        <v>0</v>
      </c>
      <c r="K6">
        <f>F6/C6</f>
        <v>0</v>
      </c>
      <c r="L6">
        <f>K6*100</f>
        <v>0</v>
      </c>
      <c r="M6">
        <v>0</v>
      </c>
      <c r="N6">
        <f t="shared" si="0"/>
        <v>0</v>
      </c>
      <c r="O6">
        <f t="shared" si="1"/>
        <v>0</v>
      </c>
    </row>
    <row r="7" spans="1:15" x14ac:dyDescent="0.3">
      <c r="A7">
        <v>2017</v>
      </c>
      <c r="B7" t="s">
        <v>8</v>
      </c>
      <c r="C7">
        <v>0</v>
      </c>
      <c r="D7">
        <v>0</v>
      </c>
      <c r="E7">
        <v>0</v>
      </c>
      <c r="F7">
        <v>0</v>
      </c>
      <c r="M7">
        <v>0</v>
      </c>
    </row>
    <row r="8" spans="1:15" x14ac:dyDescent="0.3">
      <c r="A8">
        <v>2017</v>
      </c>
      <c r="B8" t="s">
        <v>10</v>
      </c>
      <c r="C8">
        <v>50.300000000000004</v>
      </c>
      <c r="D8">
        <v>0</v>
      </c>
      <c r="E8">
        <v>0</v>
      </c>
      <c r="F8">
        <v>0</v>
      </c>
      <c r="G8">
        <f t="shared" ref="G8:G39" si="2">D8/C8</f>
        <v>0</v>
      </c>
      <c r="H8">
        <f t="shared" ref="H8:H39" si="3">G8*100</f>
        <v>0</v>
      </c>
      <c r="I8">
        <f t="shared" ref="I8:I39" si="4">E8/C8</f>
        <v>0</v>
      </c>
      <c r="J8">
        <f t="shared" ref="J8:J39" si="5">I8*100</f>
        <v>0</v>
      </c>
      <c r="K8">
        <f t="shared" ref="K8:K39" si="6">F8/C8</f>
        <v>0</v>
      </c>
      <c r="L8">
        <f t="shared" ref="L8:L39" si="7">K8*100</f>
        <v>0</v>
      </c>
      <c r="M8">
        <v>3</v>
      </c>
      <c r="N8">
        <f t="shared" si="0"/>
        <v>5.9642147117296221E-2</v>
      </c>
      <c r="O8">
        <f t="shared" si="1"/>
        <v>5.964214711729622</v>
      </c>
    </row>
    <row r="9" spans="1:15" x14ac:dyDescent="0.3">
      <c r="A9">
        <v>2017</v>
      </c>
      <c r="B9" t="s">
        <v>17</v>
      </c>
      <c r="C9">
        <v>9.5</v>
      </c>
      <c r="D9">
        <v>0</v>
      </c>
      <c r="E9">
        <v>0</v>
      </c>
      <c r="F9">
        <v>0</v>
      </c>
      <c r="G9">
        <f t="shared" si="2"/>
        <v>0</v>
      </c>
      <c r="H9">
        <f t="shared" si="3"/>
        <v>0</v>
      </c>
      <c r="I9">
        <f t="shared" si="4"/>
        <v>0</v>
      </c>
      <c r="J9">
        <f t="shared" si="5"/>
        <v>0</v>
      </c>
      <c r="K9">
        <f t="shared" si="6"/>
        <v>0</v>
      </c>
      <c r="L9">
        <f t="shared" si="7"/>
        <v>0</v>
      </c>
      <c r="M9">
        <v>0</v>
      </c>
      <c r="N9">
        <f t="shared" si="0"/>
        <v>0</v>
      </c>
      <c r="O9">
        <f t="shared" si="1"/>
        <v>0</v>
      </c>
    </row>
    <row r="10" spans="1:15" x14ac:dyDescent="0.3">
      <c r="A10">
        <v>2018</v>
      </c>
      <c r="B10" t="s">
        <v>5</v>
      </c>
      <c r="C10">
        <v>38.6</v>
      </c>
      <c r="D10">
        <v>0</v>
      </c>
      <c r="E10">
        <v>0</v>
      </c>
      <c r="F10">
        <v>0</v>
      </c>
      <c r="G10">
        <f t="shared" si="2"/>
        <v>0</v>
      </c>
      <c r="H10">
        <f t="shared" si="3"/>
        <v>0</v>
      </c>
      <c r="I10">
        <f t="shared" si="4"/>
        <v>0</v>
      </c>
      <c r="J10">
        <f t="shared" si="5"/>
        <v>0</v>
      </c>
      <c r="K10">
        <f t="shared" si="6"/>
        <v>0</v>
      </c>
      <c r="L10">
        <f t="shared" si="7"/>
        <v>0</v>
      </c>
      <c r="M10">
        <v>3</v>
      </c>
      <c r="N10">
        <f t="shared" si="0"/>
        <v>7.7720207253886009E-2</v>
      </c>
      <c r="O10">
        <f t="shared" si="1"/>
        <v>7.7720207253886011</v>
      </c>
    </row>
    <row r="11" spans="1:15" x14ac:dyDescent="0.3">
      <c r="A11">
        <v>2018</v>
      </c>
      <c r="B11" t="s">
        <v>8</v>
      </c>
      <c r="C11">
        <v>13.9</v>
      </c>
      <c r="D11">
        <v>0</v>
      </c>
      <c r="E11">
        <v>0</v>
      </c>
      <c r="F11">
        <v>1</v>
      </c>
      <c r="G11">
        <f t="shared" si="2"/>
        <v>0</v>
      </c>
      <c r="H11">
        <f t="shared" si="3"/>
        <v>0</v>
      </c>
      <c r="I11">
        <f t="shared" si="4"/>
        <v>0</v>
      </c>
      <c r="J11">
        <f t="shared" si="5"/>
        <v>0</v>
      </c>
      <c r="K11">
        <f t="shared" si="6"/>
        <v>7.1942446043165464E-2</v>
      </c>
      <c r="L11">
        <f t="shared" si="7"/>
        <v>7.1942446043165464</v>
      </c>
      <c r="M11">
        <v>1</v>
      </c>
      <c r="N11">
        <f t="shared" si="0"/>
        <v>7.1942446043165464E-2</v>
      </c>
      <c r="O11">
        <f t="shared" si="1"/>
        <v>7.1942446043165464</v>
      </c>
    </row>
    <row r="12" spans="1:15" x14ac:dyDescent="0.3">
      <c r="A12">
        <v>2018</v>
      </c>
      <c r="B12" t="s">
        <v>10</v>
      </c>
      <c r="C12">
        <v>4.6500000000000004</v>
      </c>
      <c r="D12">
        <v>0</v>
      </c>
      <c r="E12">
        <v>0</v>
      </c>
      <c r="F12">
        <v>0</v>
      </c>
      <c r="G12">
        <f t="shared" si="2"/>
        <v>0</v>
      </c>
      <c r="H12">
        <f t="shared" si="3"/>
        <v>0</v>
      </c>
      <c r="I12">
        <f t="shared" si="4"/>
        <v>0</v>
      </c>
      <c r="J12">
        <f t="shared" si="5"/>
        <v>0</v>
      </c>
      <c r="K12">
        <f t="shared" si="6"/>
        <v>0</v>
      </c>
      <c r="L12">
        <f t="shared" si="7"/>
        <v>0</v>
      </c>
      <c r="M12">
        <v>0</v>
      </c>
      <c r="N12">
        <f t="shared" si="0"/>
        <v>0</v>
      </c>
      <c r="O12">
        <f t="shared" si="1"/>
        <v>0</v>
      </c>
    </row>
    <row r="13" spans="1:15" x14ac:dyDescent="0.3">
      <c r="A13">
        <v>2018</v>
      </c>
      <c r="B13" t="s">
        <v>17</v>
      </c>
      <c r="C13">
        <v>8</v>
      </c>
      <c r="D13">
        <v>1</v>
      </c>
      <c r="E13">
        <v>0</v>
      </c>
      <c r="F13">
        <v>0</v>
      </c>
      <c r="G13">
        <f t="shared" si="2"/>
        <v>0.125</v>
      </c>
      <c r="H13">
        <f t="shared" si="3"/>
        <v>12.5</v>
      </c>
      <c r="I13">
        <f t="shared" si="4"/>
        <v>0</v>
      </c>
      <c r="J13">
        <f t="shared" si="5"/>
        <v>0</v>
      </c>
      <c r="K13">
        <f t="shared" si="6"/>
        <v>0</v>
      </c>
      <c r="L13">
        <f t="shared" si="7"/>
        <v>0</v>
      </c>
      <c r="M13">
        <v>1</v>
      </c>
      <c r="N13">
        <f t="shared" si="0"/>
        <v>0.125</v>
      </c>
      <c r="O13">
        <f t="shared" si="1"/>
        <v>12.5</v>
      </c>
    </row>
    <row r="14" spans="1:15" x14ac:dyDescent="0.3">
      <c r="A14">
        <v>2019</v>
      </c>
      <c r="B14" t="s">
        <v>5</v>
      </c>
      <c r="C14">
        <v>31.150000000000002</v>
      </c>
      <c r="D14">
        <v>1</v>
      </c>
      <c r="E14">
        <v>0</v>
      </c>
      <c r="F14">
        <v>0</v>
      </c>
      <c r="G14">
        <f t="shared" si="2"/>
        <v>3.2102728731942212E-2</v>
      </c>
      <c r="H14">
        <f t="shared" si="3"/>
        <v>3.2102728731942212</v>
      </c>
      <c r="I14">
        <f t="shared" si="4"/>
        <v>0</v>
      </c>
      <c r="J14">
        <f t="shared" si="5"/>
        <v>0</v>
      </c>
      <c r="K14">
        <f t="shared" si="6"/>
        <v>0</v>
      </c>
      <c r="L14">
        <f t="shared" si="7"/>
        <v>0</v>
      </c>
      <c r="M14">
        <v>18</v>
      </c>
      <c r="N14">
        <f t="shared" si="0"/>
        <v>0.57784911717495979</v>
      </c>
      <c r="O14">
        <f t="shared" si="1"/>
        <v>57.78491171749598</v>
      </c>
    </row>
    <row r="15" spans="1:15" x14ac:dyDescent="0.3">
      <c r="A15">
        <v>2019</v>
      </c>
      <c r="B15" t="s">
        <v>8</v>
      </c>
      <c r="C15">
        <v>9.5</v>
      </c>
      <c r="D15">
        <v>0</v>
      </c>
      <c r="E15">
        <v>0</v>
      </c>
      <c r="F15">
        <v>0</v>
      </c>
      <c r="G15">
        <f t="shared" si="2"/>
        <v>0</v>
      </c>
      <c r="H15">
        <f t="shared" si="3"/>
        <v>0</v>
      </c>
      <c r="I15">
        <f t="shared" si="4"/>
        <v>0</v>
      </c>
      <c r="J15">
        <f t="shared" si="5"/>
        <v>0</v>
      </c>
      <c r="K15">
        <f t="shared" si="6"/>
        <v>0</v>
      </c>
      <c r="L15">
        <f t="shared" si="7"/>
        <v>0</v>
      </c>
      <c r="M15">
        <v>0</v>
      </c>
      <c r="N15">
        <f t="shared" si="0"/>
        <v>0</v>
      </c>
      <c r="O15">
        <f t="shared" si="1"/>
        <v>0</v>
      </c>
    </row>
    <row r="16" spans="1:15" x14ac:dyDescent="0.3">
      <c r="A16">
        <v>2019</v>
      </c>
      <c r="B16" t="s">
        <v>10</v>
      </c>
      <c r="C16">
        <v>97.350000000000009</v>
      </c>
      <c r="D16">
        <v>0</v>
      </c>
      <c r="E16">
        <v>0</v>
      </c>
      <c r="F16">
        <v>0</v>
      </c>
      <c r="G16">
        <f t="shared" si="2"/>
        <v>0</v>
      </c>
      <c r="H16">
        <f t="shared" si="3"/>
        <v>0</v>
      </c>
      <c r="I16">
        <f t="shared" si="4"/>
        <v>0</v>
      </c>
      <c r="J16">
        <f t="shared" si="5"/>
        <v>0</v>
      </c>
      <c r="K16">
        <f t="shared" si="6"/>
        <v>0</v>
      </c>
      <c r="L16">
        <f t="shared" si="7"/>
        <v>0</v>
      </c>
      <c r="M16">
        <v>0</v>
      </c>
      <c r="N16">
        <f t="shared" si="0"/>
        <v>0</v>
      </c>
      <c r="O16">
        <f t="shared" si="1"/>
        <v>0</v>
      </c>
    </row>
    <row r="17" spans="1:15" x14ac:dyDescent="0.3">
      <c r="A17">
        <v>2019</v>
      </c>
      <c r="B17" t="s">
        <v>17</v>
      </c>
      <c r="C17">
        <v>5.6</v>
      </c>
      <c r="D17">
        <v>0</v>
      </c>
      <c r="E17">
        <v>0</v>
      </c>
      <c r="F17">
        <v>0</v>
      </c>
      <c r="G17">
        <f t="shared" si="2"/>
        <v>0</v>
      </c>
      <c r="H17">
        <f t="shared" si="3"/>
        <v>0</v>
      </c>
      <c r="I17">
        <f t="shared" si="4"/>
        <v>0</v>
      </c>
      <c r="J17">
        <f t="shared" si="5"/>
        <v>0</v>
      </c>
      <c r="K17">
        <f t="shared" si="6"/>
        <v>0</v>
      </c>
      <c r="L17">
        <f t="shared" si="7"/>
        <v>0</v>
      </c>
      <c r="M17">
        <v>0</v>
      </c>
      <c r="N17">
        <f t="shared" si="0"/>
        <v>0</v>
      </c>
      <c r="O17">
        <f t="shared" si="1"/>
        <v>0</v>
      </c>
    </row>
    <row r="18" spans="1:15" x14ac:dyDescent="0.3">
      <c r="A18">
        <v>2020</v>
      </c>
      <c r="B18" t="s">
        <v>5</v>
      </c>
      <c r="C18">
        <v>44.15</v>
      </c>
      <c r="D18">
        <v>0</v>
      </c>
      <c r="E18">
        <v>0</v>
      </c>
      <c r="F18">
        <v>0</v>
      </c>
      <c r="G18">
        <f t="shared" si="2"/>
        <v>0</v>
      </c>
      <c r="H18">
        <f t="shared" si="3"/>
        <v>0</v>
      </c>
      <c r="I18">
        <f t="shared" si="4"/>
        <v>0</v>
      </c>
      <c r="J18">
        <f t="shared" si="5"/>
        <v>0</v>
      </c>
      <c r="K18">
        <f t="shared" si="6"/>
        <v>0</v>
      </c>
      <c r="L18">
        <f t="shared" si="7"/>
        <v>0</v>
      </c>
      <c r="M18">
        <v>12</v>
      </c>
      <c r="N18">
        <f t="shared" si="0"/>
        <v>0.27180067950169878</v>
      </c>
      <c r="O18">
        <f t="shared" si="1"/>
        <v>27.180067950169878</v>
      </c>
    </row>
    <row r="19" spans="1:15" x14ac:dyDescent="0.3">
      <c r="A19">
        <v>2020</v>
      </c>
      <c r="B19" t="s">
        <v>8</v>
      </c>
      <c r="C19">
        <v>9.1999999999999993</v>
      </c>
      <c r="D19">
        <v>0</v>
      </c>
      <c r="E19">
        <v>0</v>
      </c>
      <c r="F19">
        <v>0</v>
      </c>
      <c r="G19">
        <f t="shared" si="2"/>
        <v>0</v>
      </c>
      <c r="H19">
        <f t="shared" si="3"/>
        <v>0</v>
      </c>
      <c r="I19">
        <f t="shared" si="4"/>
        <v>0</v>
      </c>
      <c r="J19">
        <f t="shared" si="5"/>
        <v>0</v>
      </c>
      <c r="K19">
        <f t="shared" si="6"/>
        <v>0</v>
      </c>
      <c r="L19">
        <f t="shared" si="7"/>
        <v>0</v>
      </c>
      <c r="M19">
        <v>0</v>
      </c>
      <c r="N19">
        <f t="shared" si="0"/>
        <v>0</v>
      </c>
      <c r="O19">
        <f t="shared" si="1"/>
        <v>0</v>
      </c>
    </row>
    <row r="20" spans="1:15" x14ac:dyDescent="0.3">
      <c r="A20">
        <v>2020</v>
      </c>
      <c r="B20" t="s">
        <v>10</v>
      </c>
      <c r="C20">
        <v>33.1</v>
      </c>
      <c r="D20">
        <v>0</v>
      </c>
      <c r="E20">
        <v>0</v>
      </c>
      <c r="F20">
        <v>0</v>
      </c>
      <c r="G20">
        <f t="shared" si="2"/>
        <v>0</v>
      </c>
      <c r="H20">
        <f t="shared" si="3"/>
        <v>0</v>
      </c>
      <c r="I20">
        <f t="shared" si="4"/>
        <v>0</v>
      </c>
      <c r="J20">
        <f t="shared" si="5"/>
        <v>0</v>
      </c>
      <c r="K20">
        <f t="shared" si="6"/>
        <v>0</v>
      </c>
      <c r="L20">
        <f t="shared" si="7"/>
        <v>0</v>
      </c>
      <c r="M20">
        <v>8</v>
      </c>
      <c r="N20">
        <f t="shared" si="0"/>
        <v>0.2416918429003021</v>
      </c>
      <c r="O20">
        <f t="shared" si="1"/>
        <v>24.169184290030209</v>
      </c>
    </row>
    <row r="21" spans="1:15" x14ac:dyDescent="0.3">
      <c r="A21">
        <v>2020</v>
      </c>
      <c r="B21" t="s">
        <v>17</v>
      </c>
      <c r="C21">
        <v>11.95</v>
      </c>
      <c r="D21">
        <v>0</v>
      </c>
      <c r="E21">
        <v>0</v>
      </c>
      <c r="F21">
        <v>0</v>
      </c>
      <c r="G21">
        <f t="shared" si="2"/>
        <v>0</v>
      </c>
      <c r="H21">
        <f t="shared" si="3"/>
        <v>0</v>
      </c>
      <c r="I21">
        <f t="shared" si="4"/>
        <v>0</v>
      </c>
      <c r="J21">
        <f t="shared" si="5"/>
        <v>0</v>
      </c>
      <c r="K21">
        <f t="shared" si="6"/>
        <v>0</v>
      </c>
      <c r="L21">
        <f t="shared" si="7"/>
        <v>0</v>
      </c>
      <c r="M21">
        <v>5</v>
      </c>
      <c r="N21">
        <f t="shared" si="0"/>
        <v>0.41841004184100422</v>
      </c>
      <c r="O21">
        <f t="shared" si="1"/>
        <v>41.84100418410042</v>
      </c>
    </row>
    <row r="22" spans="1:15" x14ac:dyDescent="0.3">
      <c r="A22">
        <v>2021</v>
      </c>
      <c r="B22" t="s">
        <v>5</v>
      </c>
      <c r="C22">
        <v>53.400000000000006</v>
      </c>
      <c r="D22">
        <v>1</v>
      </c>
      <c r="E22">
        <v>0</v>
      </c>
      <c r="F22">
        <v>0</v>
      </c>
      <c r="G22">
        <f t="shared" si="2"/>
        <v>1.8726591760299623E-2</v>
      </c>
      <c r="H22">
        <f t="shared" si="3"/>
        <v>1.8726591760299622</v>
      </c>
      <c r="I22">
        <f t="shared" si="4"/>
        <v>0</v>
      </c>
      <c r="J22">
        <f t="shared" si="5"/>
        <v>0</v>
      </c>
      <c r="K22">
        <f t="shared" si="6"/>
        <v>0</v>
      </c>
      <c r="L22">
        <f t="shared" si="7"/>
        <v>0</v>
      </c>
      <c r="M22">
        <v>31</v>
      </c>
      <c r="N22">
        <f t="shared" si="0"/>
        <v>0.58052434456928836</v>
      </c>
      <c r="O22">
        <f t="shared" si="1"/>
        <v>58.052434456928836</v>
      </c>
    </row>
    <row r="23" spans="1:15" x14ac:dyDescent="0.3">
      <c r="A23">
        <v>2021</v>
      </c>
      <c r="B23" t="s">
        <v>8</v>
      </c>
      <c r="C23">
        <v>9.1999999999999993</v>
      </c>
      <c r="D23">
        <v>1</v>
      </c>
      <c r="E23">
        <v>0</v>
      </c>
      <c r="F23">
        <v>0</v>
      </c>
      <c r="G23">
        <f t="shared" si="2"/>
        <v>0.10869565217391305</v>
      </c>
      <c r="H23">
        <f t="shared" si="3"/>
        <v>10.869565217391305</v>
      </c>
      <c r="I23">
        <f t="shared" si="4"/>
        <v>0</v>
      </c>
      <c r="J23">
        <f t="shared" si="5"/>
        <v>0</v>
      </c>
      <c r="K23">
        <f t="shared" si="6"/>
        <v>0</v>
      </c>
      <c r="L23">
        <f t="shared" si="7"/>
        <v>0</v>
      </c>
      <c r="M23">
        <v>1</v>
      </c>
      <c r="N23">
        <f t="shared" si="0"/>
        <v>0.10869565217391305</v>
      </c>
      <c r="O23">
        <f t="shared" si="1"/>
        <v>10.869565217391305</v>
      </c>
    </row>
    <row r="24" spans="1:15" x14ac:dyDescent="0.3">
      <c r="A24">
        <v>2021</v>
      </c>
      <c r="B24" t="s">
        <v>10</v>
      </c>
      <c r="C24">
        <v>110.79999999999998</v>
      </c>
      <c r="D24">
        <v>4</v>
      </c>
      <c r="E24">
        <v>0</v>
      </c>
      <c r="F24">
        <v>0</v>
      </c>
      <c r="G24">
        <f t="shared" si="2"/>
        <v>3.6101083032490981E-2</v>
      </c>
      <c r="H24">
        <f t="shared" si="3"/>
        <v>3.6101083032490981</v>
      </c>
      <c r="I24">
        <f t="shared" si="4"/>
        <v>0</v>
      </c>
      <c r="J24">
        <f t="shared" si="5"/>
        <v>0</v>
      </c>
      <c r="K24">
        <f t="shared" si="6"/>
        <v>0</v>
      </c>
      <c r="L24">
        <f t="shared" si="7"/>
        <v>0</v>
      </c>
      <c r="M24">
        <v>4</v>
      </c>
      <c r="N24">
        <f t="shared" si="0"/>
        <v>3.6101083032490981E-2</v>
      </c>
      <c r="O24">
        <f t="shared" si="1"/>
        <v>3.6101083032490981</v>
      </c>
    </row>
    <row r="25" spans="1:15" x14ac:dyDescent="0.3">
      <c r="A25">
        <v>2021</v>
      </c>
      <c r="B25" t="s">
        <v>17</v>
      </c>
      <c r="C25">
        <v>15.1</v>
      </c>
      <c r="D25">
        <v>7</v>
      </c>
      <c r="E25">
        <v>0</v>
      </c>
      <c r="F25">
        <v>0</v>
      </c>
      <c r="G25">
        <f t="shared" si="2"/>
        <v>0.46357615894039739</v>
      </c>
      <c r="H25">
        <f t="shared" si="3"/>
        <v>46.357615894039739</v>
      </c>
      <c r="I25">
        <f t="shared" si="4"/>
        <v>0</v>
      </c>
      <c r="J25">
        <f t="shared" si="5"/>
        <v>0</v>
      </c>
      <c r="K25">
        <f t="shared" si="6"/>
        <v>0</v>
      </c>
      <c r="L25">
        <f t="shared" si="7"/>
        <v>0</v>
      </c>
      <c r="M25">
        <v>10</v>
      </c>
      <c r="N25">
        <f t="shared" si="0"/>
        <v>0.66225165562913912</v>
      </c>
      <c r="O25">
        <f t="shared" si="1"/>
        <v>66.225165562913915</v>
      </c>
    </row>
    <row r="26" spans="1:15" x14ac:dyDescent="0.3">
      <c r="A26">
        <v>2022</v>
      </c>
      <c r="B26" t="s">
        <v>5</v>
      </c>
      <c r="C26">
        <v>80.900000000000006</v>
      </c>
      <c r="D26">
        <v>6</v>
      </c>
      <c r="E26">
        <v>2</v>
      </c>
      <c r="F26">
        <v>0</v>
      </c>
      <c r="G26">
        <f t="shared" si="2"/>
        <v>7.4165636588380712E-2</v>
      </c>
      <c r="H26">
        <f t="shared" si="3"/>
        <v>7.4165636588380712</v>
      </c>
      <c r="I26">
        <f t="shared" si="4"/>
        <v>2.4721878862793572E-2</v>
      </c>
      <c r="J26">
        <f t="shared" si="5"/>
        <v>2.4721878862793574</v>
      </c>
      <c r="K26">
        <f t="shared" si="6"/>
        <v>0</v>
      </c>
      <c r="L26">
        <f t="shared" si="7"/>
        <v>0</v>
      </c>
      <c r="M26">
        <v>76</v>
      </c>
      <c r="N26">
        <f t="shared" si="0"/>
        <v>0.93943139678615573</v>
      </c>
      <c r="O26">
        <f t="shared" si="1"/>
        <v>93.943139678615566</v>
      </c>
    </row>
    <row r="27" spans="1:15" x14ac:dyDescent="0.3">
      <c r="A27">
        <v>2022</v>
      </c>
      <c r="B27" t="s">
        <v>8</v>
      </c>
      <c r="C27">
        <v>45.25</v>
      </c>
      <c r="D27">
        <v>3</v>
      </c>
      <c r="E27">
        <v>1</v>
      </c>
      <c r="F27">
        <v>0</v>
      </c>
      <c r="G27">
        <f t="shared" si="2"/>
        <v>6.6298342541436461E-2</v>
      </c>
      <c r="H27">
        <f t="shared" si="3"/>
        <v>6.6298342541436464</v>
      </c>
      <c r="I27">
        <f t="shared" si="4"/>
        <v>2.2099447513812154E-2</v>
      </c>
      <c r="J27">
        <f t="shared" si="5"/>
        <v>2.2099447513812152</v>
      </c>
      <c r="K27">
        <f t="shared" si="6"/>
        <v>0</v>
      </c>
      <c r="L27">
        <f t="shared" si="7"/>
        <v>0</v>
      </c>
      <c r="M27">
        <v>8</v>
      </c>
      <c r="N27">
        <f t="shared" si="0"/>
        <v>0.17679558011049723</v>
      </c>
      <c r="O27">
        <f t="shared" si="1"/>
        <v>17.679558011049721</v>
      </c>
    </row>
    <row r="28" spans="1:15" x14ac:dyDescent="0.3">
      <c r="A28">
        <v>2022</v>
      </c>
      <c r="B28" t="s">
        <v>10</v>
      </c>
      <c r="C28">
        <v>265</v>
      </c>
      <c r="D28">
        <v>8</v>
      </c>
      <c r="E28">
        <v>0</v>
      </c>
      <c r="F28">
        <v>0</v>
      </c>
      <c r="G28">
        <f t="shared" si="2"/>
        <v>3.0188679245283019E-2</v>
      </c>
      <c r="H28">
        <f t="shared" si="3"/>
        <v>3.0188679245283021</v>
      </c>
      <c r="I28">
        <f t="shared" si="4"/>
        <v>0</v>
      </c>
      <c r="J28">
        <f t="shared" si="5"/>
        <v>0</v>
      </c>
      <c r="K28">
        <f t="shared" si="6"/>
        <v>0</v>
      </c>
      <c r="L28">
        <f t="shared" si="7"/>
        <v>0</v>
      </c>
      <c r="M28">
        <v>16</v>
      </c>
      <c r="N28">
        <f t="shared" si="0"/>
        <v>6.0377358490566038E-2</v>
      </c>
      <c r="O28">
        <f t="shared" si="1"/>
        <v>6.0377358490566042</v>
      </c>
    </row>
    <row r="29" spans="1:15" x14ac:dyDescent="0.3">
      <c r="A29">
        <v>2022</v>
      </c>
      <c r="B29" t="s">
        <v>17</v>
      </c>
      <c r="C29">
        <v>37.1</v>
      </c>
      <c r="D29">
        <v>0</v>
      </c>
      <c r="E29">
        <v>0</v>
      </c>
      <c r="F29">
        <v>0</v>
      </c>
      <c r="G29">
        <f t="shared" si="2"/>
        <v>0</v>
      </c>
      <c r="H29">
        <f t="shared" si="3"/>
        <v>0</v>
      </c>
      <c r="I29">
        <f t="shared" si="4"/>
        <v>0</v>
      </c>
      <c r="J29">
        <f t="shared" si="5"/>
        <v>0</v>
      </c>
      <c r="K29">
        <f t="shared" si="6"/>
        <v>0</v>
      </c>
      <c r="L29">
        <f t="shared" si="7"/>
        <v>0</v>
      </c>
      <c r="M29">
        <v>3</v>
      </c>
      <c r="N29">
        <f t="shared" si="0"/>
        <v>8.0862533692722366E-2</v>
      </c>
      <c r="O29">
        <f t="shared" si="1"/>
        <v>8.0862533692722369</v>
      </c>
    </row>
    <row r="30" spans="1:15" x14ac:dyDescent="0.3">
      <c r="A30">
        <v>2023</v>
      </c>
      <c r="B30" t="s">
        <v>5</v>
      </c>
      <c r="C30">
        <v>54.449999999999996</v>
      </c>
      <c r="D30">
        <v>4</v>
      </c>
      <c r="E30">
        <v>2</v>
      </c>
      <c r="F30">
        <v>0</v>
      </c>
      <c r="G30">
        <f t="shared" si="2"/>
        <v>7.3461891643709837E-2</v>
      </c>
      <c r="H30">
        <f t="shared" si="3"/>
        <v>7.3461891643709833</v>
      </c>
      <c r="I30">
        <f t="shared" si="4"/>
        <v>3.6730945821854918E-2</v>
      </c>
      <c r="J30">
        <f t="shared" si="5"/>
        <v>3.6730945821854917</v>
      </c>
      <c r="K30">
        <f t="shared" si="6"/>
        <v>0</v>
      </c>
      <c r="L30">
        <f t="shared" si="7"/>
        <v>0</v>
      </c>
      <c r="M30">
        <v>54</v>
      </c>
      <c r="N30">
        <f t="shared" si="0"/>
        <v>0.99173553719008267</v>
      </c>
      <c r="O30">
        <f t="shared" si="1"/>
        <v>99.173553719008268</v>
      </c>
    </row>
    <row r="31" spans="1:15" x14ac:dyDescent="0.3">
      <c r="A31">
        <v>2023</v>
      </c>
      <c r="B31" t="s">
        <v>8</v>
      </c>
      <c r="C31">
        <v>23.8</v>
      </c>
      <c r="D31">
        <v>0</v>
      </c>
      <c r="E31">
        <v>2</v>
      </c>
      <c r="F31">
        <v>0</v>
      </c>
      <c r="G31">
        <f t="shared" si="2"/>
        <v>0</v>
      </c>
      <c r="H31">
        <f t="shared" si="3"/>
        <v>0</v>
      </c>
      <c r="I31">
        <f t="shared" si="4"/>
        <v>8.4033613445378144E-2</v>
      </c>
      <c r="J31">
        <f t="shared" si="5"/>
        <v>8.4033613445378137</v>
      </c>
      <c r="K31">
        <f t="shared" si="6"/>
        <v>0</v>
      </c>
      <c r="L31">
        <f t="shared" si="7"/>
        <v>0</v>
      </c>
      <c r="M31">
        <v>8</v>
      </c>
      <c r="N31">
        <f t="shared" si="0"/>
        <v>0.33613445378151258</v>
      </c>
      <c r="O31">
        <f t="shared" si="1"/>
        <v>33.613445378151255</v>
      </c>
    </row>
    <row r="32" spans="1:15" x14ac:dyDescent="0.3">
      <c r="A32">
        <v>2023</v>
      </c>
      <c r="B32" t="s">
        <v>10</v>
      </c>
      <c r="C32">
        <v>39.15</v>
      </c>
      <c r="D32">
        <v>0</v>
      </c>
      <c r="E32">
        <v>0</v>
      </c>
      <c r="F32">
        <v>0</v>
      </c>
      <c r="G32">
        <f t="shared" si="2"/>
        <v>0</v>
      </c>
      <c r="H32">
        <f t="shared" si="3"/>
        <v>0</v>
      </c>
      <c r="I32">
        <f t="shared" si="4"/>
        <v>0</v>
      </c>
      <c r="J32">
        <f t="shared" si="5"/>
        <v>0</v>
      </c>
      <c r="K32">
        <f t="shared" si="6"/>
        <v>0</v>
      </c>
      <c r="L32">
        <f t="shared" si="7"/>
        <v>0</v>
      </c>
      <c r="M32">
        <v>4</v>
      </c>
      <c r="N32">
        <f t="shared" si="0"/>
        <v>0.10217113665389528</v>
      </c>
      <c r="O32">
        <f t="shared" si="1"/>
        <v>10.217113665389528</v>
      </c>
    </row>
    <row r="33" spans="1:15" x14ac:dyDescent="0.3">
      <c r="A33">
        <v>2023</v>
      </c>
      <c r="B33" t="s">
        <v>17</v>
      </c>
      <c r="C33">
        <v>4.5</v>
      </c>
      <c r="D33">
        <v>0</v>
      </c>
      <c r="E33">
        <v>0</v>
      </c>
      <c r="F33">
        <v>0</v>
      </c>
      <c r="G33">
        <f t="shared" si="2"/>
        <v>0</v>
      </c>
      <c r="H33">
        <f t="shared" si="3"/>
        <v>0</v>
      </c>
      <c r="I33">
        <f t="shared" si="4"/>
        <v>0</v>
      </c>
      <c r="J33">
        <f t="shared" si="5"/>
        <v>0</v>
      </c>
      <c r="K33">
        <f t="shared" si="6"/>
        <v>0</v>
      </c>
      <c r="L33">
        <f t="shared" si="7"/>
        <v>0</v>
      </c>
      <c r="M33">
        <v>0</v>
      </c>
      <c r="N33">
        <f t="shared" si="0"/>
        <v>0</v>
      </c>
      <c r="O33">
        <f t="shared" si="1"/>
        <v>0</v>
      </c>
    </row>
    <row r="34" spans="1:15" x14ac:dyDescent="0.3">
      <c r="A34">
        <v>2024</v>
      </c>
      <c r="B34" t="s">
        <v>5</v>
      </c>
      <c r="C34">
        <v>31.35</v>
      </c>
      <c r="D34">
        <v>0</v>
      </c>
      <c r="E34">
        <v>3</v>
      </c>
      <c r="F34">
        <v>0</v>
      </c>
      <c r="G34">
        <f t="shared" si="2"/>
        <v>0</v>
      </c>
      <c r="H34">
        <f t="shared" si="3"/>
        <v>0</v>
      </c>
      <c r="I34">
        <f t="shared" si="4"/>
        <v>9.569377990430622E-2</v>
      </c>
      <c r="J34">
        <f t="shared" si="5"/>
        <v>9.5693779904306222</v>
      </c>
      <c r="K34">
        <f t="shared" si="6"/>
        <v>0</v>
      </c>
      <c r="L34">
        <f t="shared" si="7"/>
        <v>0</v>
      </c>
      <c r="M34">
        <v>30</v>
      </c>
      <c r="N34">
        <f t="shared" si="0"/>
        <v>0.9569377990430622</v>
      </c>
      <c r="O34">
        <f t="shared" si="1"/>
        <v>95.693779904306226</v>
      </c>
    </row>
    <row r="35" spans="1:15" x14ac:dyDescent="0.3">
      <c r="A35">
        <v>2024</v>
      </c>
      <c r="B35" t="s">
        <v>8</v>
      </c>
      <c r="C35">
        <v>7.5</v>
      </c>
      <c r="D35">
        <v>0</v>
      </c>
      <c r="E35">
        <v>0</v>
      </c>
      <c r="F35">
        <v>0</v>
      </c>
      <c r="G35">
        <f t="shared" si="2"/>
        <v>0</v>
      </c>
      <c r="H35">
        <f t="shared" si="3"/>
        <v>0</v>
      </c>
      <c r="I35">
        <f t="shared" si="4"/>
        <v>0</v>
      </c>
      <c r="J35">
        <f t="shared" si="5"/>
        <v>0</v>
      </c>
      <c r="K35">
        <f t="shared" si="6"/>
        <v>0</v>
      </c>
      <c r="L35">
        <f t="shared" si="7"/>
        <v>0</v>
      </c>
      <c r="M35">
        <v>2</v>
      </c>
      <c r="N35">
        <f t="shared" si="0"/>
        <v>0.26666666666666666</v>
      </c>
      <c r="O35">
        <f t="shared" si="1"/>
        <v>26.666666666666668</v>
      </c>
    </row>
    <row r="36" spans="1:15" x14ac:dyDescent="0.3">
      <c r="A36">
        <v>2024</v>
      </c>
      <c r="B36" t="s">
        <v>10</v>
      </c>
      <c r="C36">
        <v>34.300000000000004</v>
      </c>
      <c r="D36">
        <v>0</v>
      </c>
      <c r="E36">
        <v>0</v>
      </c>
      <c r="F36">
        <v>0</v>
      </c>
      <c r="G36">
        <f t="shared" si="2"/>
        <v>0</v>
      </c>
      <c r="H36">
        <f t="shared" si="3"/>
        <v>0</v>
      </c>
      <c r="I36">
        <f t="shared" si="4"/>
        <v>0</v>
      </c>
      <c r="J36">
        <f t="shared" si="5"/>
        <v>0</v>
      </c>
      <c r="K36">
        <f t="shared" si="6"/>
        <v>0</v>
      </c>
      <c r="L36">
        <f t="shared" si="7"/>
        <v>0</v>
      </c>
      <c r="M36">
        <v>2</v>
      </c>
      <c r="N36">
        <f t="shared" si="0"/>
        <v>5.8309037900874626E-2</v>
      </c>
      <c r="O36">
        <f t="shared" si="1"/>
        <v>5.8309037900874623</v>
      </c>
    </row>
    <row r="37" spans="1:15" x14ac:dyDescent="0.3">
      <c r="A37">
        <v>2024</v>
      </c>
      <c r="B37" t="s">
        <v>17</v>
      </c>
      <c r="C37">
        <v>7</v>
      </c>
      <c r="D37">
        <v>0</v>
      </c>
      <c r="E37">
        <v>0</v>
      </c>
      <c r="F37">
        <v>0</v>
      </c>
      <c r="G37">
        <f t="shared" si="2"/>
        <v>0</v>
      </c>
      <c r="H37">
        <f t="shared" si="3"/>
        <v>0</v>
      </c>
      <c r="I37">
        <f t="shared" si="4"/>
        <v>0</v>
      </c>
      <c r="J37">
        <f t="shared" si="5"/>
        <v>0</v>
      </c>
      <c r="K37">
        <f t="shared" si="6"/>
        <v>0</v>
      </c>
      <c r="L37">
        <f t="shared" si="7"/>
        <v>0</v>
      </c>
      <c r="M37">
        <v>2</v>
      </c>
      <c r="N37">
        <f t="shared" si="0"/>
        <v>0.2857142857142857</v>
      </c>
      <c r="O37">
        <f t="shared" si="1"/>
        <v>28.571428571428569</v>
      </c>
    </row>
    <row r="38" spans="1:15" x14ac:dyDescent="0.3">
      <c r="A38">
        <v>2025</v>
      </c>
      <c r="B38" t="s">
        <v>5</v>
      </c>
      <c r="C38">
        <v>22.65</v>
      </c>
      <c r="D38">
        <v>0</v>
      </c>
      <c r="E38">
        <v>2</v>
      </c>
      <c r="F38">
        <v>0</v>
      </c>
      <c r="G38">
        <f t="shared" si="2"/>
        <v>0</v>
      </c>
      <c r="H38">
        <f t="shared" si="3"/>
        <v>0</v>
      </c>
      <c r="I38">
        <f t="shared" si="4"/>
        <v>8.8300220750551883E-2</v>
      </c>
      <c r="J38">
        <f t="shared" si="5"/>
        <v>8.8300220750551883</v>
      </c>
      <c r="K38">
        <f t="shared" si="6"/>
        <v>0</v>
      </c>
      <c r="L38">
        <f t="shared" si="7"/>
        <v>0</v>
      </c>
      <c r="M38">
        <v>19</v>
      </c>
      <c r="N38">
        <f t="shared" si="0"/>
        <v>0.83885209713024289</v>
      </c>
      <c r="O38">
        <f t="shared" si="1"/>
        <v>83.885209713024295</v>
      </c>
    </row>
    <row r="39" spans="1:15" x14ac:dyDescent="0.3">
      <c r="A39">
        <v>2025</v>
      </c>
      <c r="B39" t="s">
        <v>8</v>
      </c>
      <c r="C39">
        <v>7.2</v>
      </c>
      <c r="D39">
        <v>1</v>
      </c>
      <c r="E39">
        <v>0</v>
      </c>
      <c r="F39">
        <v>0</v>
      </c>
      <c r="G39">
        <f t="shared" si="2"/>
        <v>0.1388888888888889</v>
      </c>
      <c r="H39">
        <f t="shared" si="3"/>
        <v>13.888888888888889</v>
      </c>
      <c r="I39">
        <f t="shared" si="4"/>
        <v>0</v>
      </c>
      <c r="J39">
        <f t="shared" si="5"/>
        <v>0</v>
      </c>
      <c r="K39">
        <f t="shared" si="6"/>
        <v>0</v>
      </c>
      <c r="L39">
        <f t="shared" si="7"/>
        <v>0</v>
      </c>
      <c r="M39">
        <v>1</v>
      </c>
      <c r="N39">
        <f t="shared" si="0"/>
        <v>0.1388888888888889</v>
      </c>
      <c r="O39">
        <f t="shared" si="1"/>
        <v>13.888888888888889</v>
      </c>
    </row>
    <row r="40" spans="1:15" x14ac:dyDescent="0.3">
      <c r="A40" s="5"/>
      <c r="B40" s="15"/>
      <c r="C40" s="5"/>
      <c r="D40" s="5">
        <f>AVERAGE(D2:D39)</f>
        <v>0.97368421052631582</v>
      </c>
      <c r="E40" s="5"/>
      <c r="F40" s="5"/>
      <c r="G40" s="5"/>
      <c r="H40" s="5">
        <f>AVERAGE(H2:H39)</f>
        <v>3.3348732958478351</v>
      </c>
      <c r="I40" s="5"/>
      <c r="J40" s="5"/>
      <c r="K40" s="5"/>
      <c r="L40" s="5"/>
    </row>
  </sheetData>
  <sortState xmlns:xlrd2="http://schemas.microsoft.com/office/spreadsheetml/2017/richdata2" ref="A2:L40">
    <sortCondition ref="A2:A40"/>
    <sortCondition ref="B2:B40" customList="Migratory Surge (Nov-Feb),Late-Stage Pressure (Mar),Breeding Season / Absence (Apr-Sep),Early Fall Arrival (Oct)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22165-B65B-45F0-9A49-CFE7DBA79E91}">
  <dimension ref="A1:N5"/>
  <sheetViews>
    <sheetView zoomScale="70" zoomScaleNormal="70" workbookViewId="0">
      <selection activeCell="C16" sqref="C15:C16"/>
    </sheetView>
  </sheetViews>
  <sheetFormatPr defaultRowHeight="14" x14ac:dyDescent="0.3"/>
  <cols>
    <col min="1" max="1" width="32.54296875" customWidth="1"/>
    <col min="2" max="2" width="13.54296875" customWidth="1"/>
    <col min="3" max="3" width="21" customWidth="1"/>
    <col min="4" max="4" width="15.90625" customWidth="1"/>
    <col min="5" max="5" width="21.6328125" customWidth="1"/>
    <col min="6" max="6" width="17.36328125" customWidth="1"/>
    <col min="7" max="7" width="17.7265625" customWidth="1"/>
    <col min="8" max="8" width="17.08984375" customWidth="1"/>
    <col min="9" max="9" width="17.453125" customWidth="1"/>
    <col min="10" max="10" width="16.54296875" customWidth="1"/>
    <col min="11" max="11" width="16.90625" customWidth="1"/>
  </cols>
  <sheetData>
    <row r="1" spans="1:14" s="5" customFormat="1" ht="42" x14ac:dyDescent="0.3">
      <c r="A1" s="5" t="s">
        <v>28</v>
      </c>
      <c r="B1" s="5" t="s">
        <v>27</v>
      </c>
      <c r="C1" s="5" t="s">
        <v>22</v>
      </c>
      <c r="D1" s="5" t="s">
        <v>23</v>
      </c>
      <c r="E1" s="5" t="s">
        <v>24</v>
      </c>
      <c r="F1" s="5" t="s">
        <v>29</v>
      </c>
      <c r="G1" s="5" t="s">
        <v>73</v>
      </c>
      <c r="H1" s="5" t="s">
        <v>31</v>
      </c>
      <c r="I1" s="5" t="s">
        <v>72</v>
      </c>
      <c r="J1" s="5" t="s">
        <v>33</v>
      </c>
      <c r="K1" s="5" t="s">
        <v>71</v>
      </c>
      <c r="L1" s="5" t="s">
        <v>70</v>
      </c>
      <c r="M1" s="5" t="s">
        <v>66</v>
      </c>
      <c r="N1" s="5" t="s">
        <v>38</v>
      </c>
    </row>
    <row r="2" spans="1:14" x14ac:dyDescent="0.3">
      <c r="A2" s="11" t="s">
        <v>74</v>
      </c>
      <c r="B2">
        <v>392.4</v>
      </c>
      <c r="C2">
        <v>12</v>
      </c>
      <c r="D2">
        <v>9</v>
      </c>
      <c r="E2">
        <v>0</v>
      </c>
      <c r="F2">
        <f>C2/B2</f>
        <v>3.0581039755351685E-2</v>
      </c>
      <c r="G2">
        <f>F2*100</f>
        <v>3.0581039755351687</v>
      </c>
      <c r="H2">
        <f>D2/B2</f>
        <v>2.2935779816513763E-2</v>
      </c>
      <c r="I2">
        <f>H2*100</f>
        <v>2.2935779816513762</v>
      </c>
      <c r="J2">
        <f>E2/B2</f>
        <v>0</v>
      </c>
      <c r="K2">
        <f>J2*100</f>
        <v>0</v>
      </c>
      <c r="L2">
        <v>244</v>
      </c>
      <c r="M2">
        <f>L2/B2</f>
        <v>0.62181447502548426</v>
      </c>
      <c r="N2">
        <f>M2*100</f>
        <v>62.181447502548423</v>
      </c>
    </row>
    <row r="3" spans="1:14" x14ac:dyDescent="0.3">
      <c r="A3" s="11" t="s">
        <v>75</v>
      </c>
      <c r="B3">
        <v>125.55</v>
      </c>
      <c r="C3">
        <v>5</v>
      </c>
      <c r="D3">
        <v>3</v>
      </c>
      <c r="E3">
        <v>1</v>
      </c>
      <c r="F3">
        <f>C3/B3</f>
        <v>3.9824771007566706E-2</v>
      </c>
      <c r="G3">
        <f>F3*100</f>
        <v>3.9824771007566708</v>
      </c>
      <c r="H3">
        <f>D3/B3</f>
        <v>2.3894862604540025E-2</v>
      </c>
      <c r="I3">
        <f>H3*100</f>
        <v>2.3894862604540026</v>
      </c>
      <c r="J3">
        <f>E3/B3</f>
        <v>7.9649542015133423E-3</v>
      </c>
      <c r="K3">
        <f>J3*100</f>
        <v>0.79649542015133423</v>
      </c>
      <c r="L3">
        <v>21</v>
      </c>
      <c r="M3">
        <f t="shared" ref="M3:M5" si="0">L3/B3</f>
        <v>0.16726403823178018</v>
      </c>
      <c r="N3">
        <f t="shared" ref="N3:N5" si="1">M3*100</f>
        <v>16.726403823178018</v>
      </c>
    </row>
    <row r="4" spans="1:14" x14ac:dyDescent="0.3">
      <c r="A4" s="11" t="s">
        <v>76</v>
      </c>
      <c r="B4">
        <v>634.65</v>
      </c>
      <c r="C4">
        <v>12</v>
      </c>
      <c r="D4">
        <v>0</v>
      </c>
      <c r="E4">
        <v>0</v>
      </c>
      <c r="F4">
        <f t="shared" ref="F4" si="2">C4/B4</f>
        <v>1.8908059560387616E-2</v>
      </c>
      <c r="G4">
        <f t="shared" ref="G4" si="3">F4*100</f>
        <v>1.8908059560387616</v>
      </c>
      <c r="H4">
        <f t="shared" ref="H4" si="4">D4/B4</f>
        <v>0</v>
      </c>
      <c r="I4">
        <f t="shared" ref="I4" si="5">H4*100</f>
        <v>0</v>
      </c>
      <c r="J4">
        <f t="shared" ref="J4" si="6">E4/B4</f>
        <v>0</v>
      </c>
      <c r="K4">
        <f t="shared" ref="K4" si="7">J4*100</f>
        <v>0</v>
      </c>
      <c r="L4">
        <v>37</v>
      </c>
      <c r="M4">
        <f t="shared" si="0"/>
        <v>5.8299850311195146E-2</v>
      </c>
      <c r="N4">
        <f t="shared" si="1"/>
        <v>5.8299850311195147</v>
      </c>
    </row>
    <row r="5" spans="1:14" x14ac:dyDescent="0.3">
      <c r="A5" s="11" t="s">
        <v>77</v>
      </c>
      <c r="B5">
        <v>101.75</v>
      </c>
      <c r="C5">
        <v>8</v>
      </c>
      <c r="D5">
        <v>0</v>
      </c>
      <c r="E5">
        <v>0</v>
      </c>
      <c r="F5">
        <f>C5/B5</f>
        <v>7.8624078624078622E-2</v>
      </c>
      <c r="G5">
        <f>F5*100</f>
        <v>7.8624078624078626</v>
      </c>
      <c r="H5">
        <f>D5/B5</f>
        <v>0</v>
      </c>
      <c r="I5">
        <f>H5*100</f>
        <v>0</v>
      </c>
      <c r="J5">
        <f>E5/B5</f>
        <v>0</v>
      </c>
      <c r="K5">
        <f>J5*100</f>
        <v>0</v>
      </c>
      <c r="L5">
        <v>21</v>
      </c>
      <c r="M5">
        <f t="shared" si="0"/>
        <v>0.20638820638820637</v>
      </c>
      <c r="N5">
        <f t="shared" si="1"/>
        <v>20.638820638820636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005D2-4EA0-4C35-950A-321241D213CF}">
  <dimension ref="A1:N11"/>
  <sheetViews>
    <sheetView topLeftCell="A7" workbookViewId="0">
      <selection sqref="A1:N11"/>
    </sheetView>
  </sheetViews>
  <sheetFormatPr defaultRowHeight="14" x14ac:dyDescent="0.3"/>
  <cols>
    <col min="1" max="1" width="10.36328125" customWidth="1"/>
    <col min="2" max="2" width="14.6328125" customWidth="1"/>
    <col min="3" max="3" width="13.08984375" customWidth="1"/>
    <col min="4" max="4" width="11" customWidth="1"/>
    <col min="5" max="5" width="11.54296875" customWidth="1"/>
    <col min="6" max="6" width="10.36328125" customWidth="1"/>
    <col min="7" max="7" width="12.36328125" customWidth="1"/>
    <col min="8" max="8" width="10.36328125" customWidth="1"/>
    <col min="9" max="9" width="10.7265625" customWidth="1"/>
    <col min="10" max="10" width="11.7265625" customWidth="1"/>
    <col min="11" max="11" width="11.90625" customWidth="1"/>
  </cols>
  <sheetData>
    <row r="1" spans="1:14" s="5" customFormat="1" ht="56" x14ac:dyDescent="0.3">
      <c r="A1" s="5" t="s">
        <v>0</v>
      </c>
      <c r="B1" s="5" t="s">
        <v>27</v>
      </c>
      <c r="C1" s="5" t="s">
        <v>22</v>
      </c>
      <c r="D1" s="5" t="s">
        <v>23</v>
      </c>
      <c r="E1" s="5" t="s">
        <v>24</v>
      </c>
      <c r="F1" s="5" t="s">
        <v>29</v>
      </c>
      <c r="G1" s="5" t="s">
        <v>30</v>
      </c>
      <c r="H1" s="5" t="s">
        <v>35</v>
      </c>
      <c r="I1" s="5" t="s">
        <v>32</v>
      </c>
      <c r="J1" s="5" t="s">
        <v>33</v>
      </c>
      <c r="K1" s="5" t="s">
        <v>34</v>
      </c>
      <c r="L1" s="5" t="s">
        <v>54</v>
      </c>
      <c r="M1" s="5" t="s">
        <v>66</v>
      </c>
      <c r="N1" s="5" t="s">
        <v>69</v>
      </c>
    </row>
    <row r="2" spans="1:14" x14ac:dyDescent="0.3">
      <c r="A2">
        <v>2016</v>
      </c>
      <c r="B2">
        <v>12.05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  <c r="L2">
        <v>1</v>
      </c>
      <c r="M2">
        <f>L2/B2</f>
        <v>8.2987551867219914E-2</v>
      </c>
      <c r="N2">
        <f>M2*100</f>
        <v>8.2987551867219906</v>
      </c>
    </row>
    <row r="3" spans="1:14" x14ac:dyDescent="0.3">
      <c r="A3">
        <v>2017</v>
      </c>
      <c r="B3">
        <v>86.499999999999986</v>
      </c>
      <c r="C3">
        <v>0</v>
      </c>
      <c r="D3">
        <v>0</v>
      </c>
      <c r="E3">
        <v>0</v>
      </c>
      <c r="F3">
        <f t="shared" ref="F3:F11" si="0">C3/B3</f>
        <v>0</v>
      </c>
      <c r="G3">
        <f t="shared" ref="G3:G11" si="1">F3*100</f>
        <v>0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  <c r="L3">
        <v>3</v>
      </c>
      <c r="M3">
        <f t="shared" ref="M3:M11" si="6">L3/B3</f>
        <v>3.4682080924855495E-2</v>
      </c>
      <c r="N3">
        <f t="shared" ref="N3:N11" si="7">M3*100</f>
        <v>3.4682080924855496</v>
      </c>
    </row>
    <row r="4" spans="1:14" x14ac:dyDescent="0.3">
      <c r="A4">
        <v>2018</v>
      </c>
      <c r="B4">
        <v>65.150000000000006</v>
      </c>
      <c r="C4">
        <v>1</v>
      </c>
      <c r="D4">
        <v>0</v>
      </c>
      <c r="E4">
        <v>1</v>
      </c>
      <c r="F4">
        <f t="shared" si="0"/>
        <v>1.5349194167306216E-2</v>
      </c>
      <c r="G4">
        <f t="shared" si="1"/>
        <v>1.5349194167306215</v>
      </c>
      <c r="H4">
        <f t="shared" si="2"/>
        <v>0</v>
      </c>
      <c r="I4">
        <f t="shared" si="3"/>
        <v>0</v>
      </c>
      <c r="J4">
        <f t="shared" si="4"/>
        <v>1.5349194167306216E-2</v>
      </c>
      <c r="K4">
        <f t="shared" si="5"/>
        <v>1.5349194167306215</v>
      </c>
      <c r="L4">
        <v>5</v>
      </c>
      <c r="M4">
        <f t="shared" si="6"/>
        <v>7.6745970836531077E-2</v>
      </c>
      <c r="N4">
        <f t="shared" si="7"/>
        <v>7.6745970836531079</v>
      </c>
    </row>
    <row r="5" spans="1:14" x14ac:dyDescent="0.3">
      <c r="A5">
        <v>2019</v>
      </c>
      <c r="B5">
        <v>143.6</v>
      </c>
      <c r="C5">
        <v>1</v>
      </c>
      <c r="D5">
        <v>0</v>
      </c>
      <c r="E5">
        <v>0</v>
      </c>
      <c r="F5">
        <f t="shared" si="0"/>
        <v>6.9637883008356553E-3</v>
      </c>
      <c r="G5">
        <f t="shared" si="1"/>
        <v>0.69637883008356549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v>18</v>
      </c>
      <c r="M5">
        <f t="shared" si="6"/>
        <v>0.12534818941504178</v>
      </c>
      <c r="N5">
        <f t="shared" si="7"/>
        <v>12.534818941504177</v>
      </c>
    </row>
    <row r="6" spans="1:14" x14ac:dyDescent="0.3">
      <c r="A6">
        <v>2020</v>
      </c>
      <c r="B6">
        <v>98.399999999999991</v>
      </c>
      <c r="C6">
        <v>0</v>
      </c>
      <c r="D6">
        <v>0</v>
      </c>
      <c r="E6">
        <v>0</v>
      </c>
      <c r="F6">
        <f t="shared" si="0"/>
        <v>0</v>
      </c>
      <c r="G6">
        <f t="shared" si="1"/>
        <v>0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v>25</v>
      </c>
      <c r="M6">
        <f t="shared" si="6"/>
        <v>0.25406504065040653</v>
      </c>
      <c r="N6">
        <f t="shared" si="7"/>
        <v>25.406504065040654</v>
      </c>
    </row>
    <row r="7" spans="1:14" x14ac:dyDescent="0.3">
      <c r="A7">
        <v>2021</v>
      </c>
      <c r="B7">
        <v>188.49999999999997</v>
      </c>
      <c r="C7">
        <v>13</v>
      </c>
      <c r="D7">
        <v>0</v>
      </c>
      <c r="E7">
        <v>0</v>
      </c>
      <c r="F7">
        <f t="shared" si="0"/>
        <v>6.8965517241379323E-2</v>
      </c>
      <c r="G7">
        <f t="shared" si="1"/>
        <v>6.8965517241379324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  <c r="L7">
        <v>46</v>
      </c>
      <c r="M7">
        <f t="shared" si="6"/>
        <v>0.24403183023872682</v>
      </c>
      <c r="N7">
        <f t="shared" si="7"/>
        <v>24.403183023872682</v>
      </c>
    </row>
    <row r="8" spans="1:14" x14ac:dyDescent="0.3">
      <c r="A8">
        <v>2022</v>
      </c>
      <c r="B8">
        <v>428.25000000000006</v>
      </c>
      <c r="C8">
        <v>17</v>
      </c>
      <c r="D8">
        <v>3</v>
      </c>
      <c r="E8">
        <v>0</v>
      </c>
      <c r="F8">
        <f t="shared" si="0"/>
        <v>3.9696438995913595E-2</v>
      </c>
      <c r="G8">
        <f t="shared" si="1"/>
        <v>3.9696438995913597</v>
      </c>
      <c r="H8">
        <f t="shared" si="2"/>
        <v>7.0052539404553407E-3</v>
      </c>
      <c r="I8">
        <f t="shared" si="3"/>
        <v>0.70052539404553404</v>
      </c>
      <c r="J8">
        <f t="shared" si="4"/>
        <v>0</v>
      </c>
      <c r="K8">
        <f t="shared" si="5"/>
        <v>0</v>
      </c>
      <c r="L8">
        <v>103</v>
      </c>
      <c r="M8">
        <f t="shared" si="6"/>
        <v>0.24051371862230003</v>
      </c>
      <c r="N8">
        <f t="shared" si="7"/>
        <v>24.051371862230003</v>
      </c>
    </row>
    <row r="9" spans="1:14" x14ac:dyDescent="0.3">
      <c r="A9">
        <v>2023</v>
      </c>
      <c r="B9">
        <v>121.89999999999999</v>
      </c>
      <c r="C9">
        <v>4</v>
      </c>
      <c r="D9">
        <v>4</v>
      </c>
      <c r="E9">
        <v>0</v>
      </c>
      <c r="F9">
        <f t="shared" si="0"/>
        <v>3.2813781788351107E-2</v>
      </c>
      <c r="G9">
        <f t="shared" si="1"/>
        <v>3.2813781788351108</v>
      </c>
      <c r="H9">
        <f t="shared" si="2"/>
        <v>3.2813781788351107E-2</v>
      </c>
      <c r="I9">
        <f t="shared" si="3"/>
        <v>3.2813781788351108</v>
      </c>
      <c r="J9">
        <f t="shared" si="4"/>
        <v>0</v>
      </c>
      <c r="K9">
        <f t="shared" si="5"/>
        <v>0</v>
      </c>
      <c r="L9">
        <v>66</v>
      </c>
      <c r="M9">
        <f t="shared" si="6"/>
        <v>0.54142739950779328</v>
      </c>
      <c r="N9">
        <f t="shared" si="7"/>
        <v>54.14273995077933</v>
      </c>
    </row>
    <row r="10" spans="1:14" x14ac:dyDescent="0.3">
      <c r="A10">
        <v>2024</v>
      </c>
      <c r="B10">
        <v>80.149999999999991</v>
      </c>
      <c r="C10">
        <v>0</v>
      </c>
      <c r="D10">
        <v>3</v>
      </c>
      <c r="E10">
        <v>0</v>
      </c>
      <c r="F10">
        <f t="shared" si="0"/>
        <v>0</v>
      </c>
      <c r="G10">
        <f t="shared" si="1"/>
        <v>0</v>
      </c>
      <c r="H10">
        <f t="shared" si="2"/>
        <v>3.7429819089207741E-2</v>
      </c>
      <c r="I10">
        <f t="shared" si="3"/>
        <v>3.7429819089207741</v>
      </c>
      <c r="J10">
        <f t="shared" si="4"/>
        <v>0</v>
      </c>
      <c r="K10">
        <f t="shared" si="5"/>
        <v>0</v>
      </c>
      <c r="L10">
        <v>36</v>
      </c>
      <c r="M10">
        <f t="shared" si="6"/>
        <v>0.4491578290704929</v>
      </c>
      <c r="N10">
        <f t="shared" si="7"/>
        <v>44.915782907049291</v>
      </c>
    </row>
    <row r="11" spans="1:14" x14ac:dyDescent="0.3">
      <c r="A11">
        <v>2025</v>
      </c>
      <c r="B11">
        <v>29.849999999999998</v>
      </c>
      <c r="C11">
        <v>1</v>
      </c>
      <c r="D11">
        <v>2</v>
      </c>
      <c r="E11">
        <v>0</v>
      </c>
      <c r="F11">
        <f t="shared" si="0"/>
        <v>3.3500837520938027E-2</v>
      </c>
      <c r="G11">
        <f t="shared" si="1"/>
        <v>3.3500837520938029</v>
      </c>
      <c r="H11">
        <f t="shared" si="2"/>
        <v>6.7001675041876055E-2</v>
      </c>
      <c r="I11">
        <f t="shared" si="3"/>
        <v>6.7001675041876059</v>
      </c>
      <c r="J11">
        <f t="shared" si="4"/>
        <v>0</v>
      </c>
      <c r="K11">
        <f t="shared" si="5"/>
        <v>0</v>
      </c>
      <c r="L11">
        <v>20</v>
      </c>
      <c r="M11">
        <f t="shared" si="6"/>
        <v>0.67001675041876052</v>
      </c>
      <c r="N11">
        <f t="shared" si="7"/>
        <v>67.001675041876055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63722-5A7E-4DF0-8A16-CFAF8EC93913}">
  <dimension ref="A1:G7"/>
  <sheetViews>
    <sheetView workbookViewId="0">
      <selection activeCell="D26" sqref="D26"/>
    </sheetView>
  </sheetViews>
  <sheetFormatPr defaultRowHeight="14" x14ac:dyDescent="0.3"/>
  <cols>
    <col min="1" max="1" width="31" customWidth="1"/>
    <col min="2" max="2" width="18.08984375" customWidth="1"/>
    <col min="3" max="3" width="15.90625" customWidth="1"/>
    <col min="4" max="4" width="20.1796875" customWidth="1"/>
    <col min="5" max="5" width="23" customWidth="1"/>
    <col min="6" max="7" width="16.453125" customWidth="1"/>
  </cols>
  <sheetData>
    <row r="1" spans="1:7" s="15" customFormat="1" x14ac:dyDescent="0.3">
      <c r="A1" s="16" t="s">
        <v>55</v>
      </c>
      <c r="B1" t="s">
        <v>27</v>
      </c>
      <c r="C1" t="s">
        <v>54</v>
      </c>
      <c r="D1" t="s">
        <v>64</v>
      </c>
      <c r="E1"/>
      <c r="F1"/>
      <c r="G1"/>
    </row>
    <row r="2" spans="1:7" x14ac:dyDescent="0.3">
      <c r="A2" s="11" t="s">
        <v>5</v>
      </c>
      <c r="B2">
        <v>392.4</v>
      </c>
      <c r="C2">
        <v>244</v>
      </c>
      <c r="D2">
        <v>1816.2965349134408</v>
      </c>
    </row>
    <row r="3" spans="1:7" x14ac:dyDescent="0.3">
      <c r="A3" s="11" t="s">
        <v>8</v>
      </c>
      <c r="B3">
        <v>125.55</v>
      </c>
      <c r="C3">
        <v>21</v>
      </c>
      <c r="D3">
        <v>99.042803549073071</v>
      </c>
    </row>
    <row r="4" spans="1:7" x14ac:dyDescent="0.3">
      <c r="A4" s="11" t="s">
        <v>10</v>
      </c>
      <c r="B4">
        <v>634.65</v>
      </c>
      <c r="C4">
        <v>37</v>
      </c>
      <c r="D4">
        <v>286.21107589816882</v>
      </c>
    </row>
    <row r="5" spans="1:7" x14ac:dyDescent="0.3">
      <c r="A5" s="11" t="s">
        <v>17</v>
      </c>
      <c r="B5">
        <v>101.75</v>
      </c>
      <c r="C5">
        <v>21</v>
      </c>
      <c r="D5">
        <v>157.22385168771513</v>
      </c>
    </row>
    <row r="6" spans="1:7" x14ac:dyDescent="0.3">
      <c r="A6" s="11" t="s">
        <v>56</v>
      </c>
    </row>
    <row r="7" spans="1:7" x14ac:dyDescent="0.3">
      <c r="A7" s="11" t="s">
        <v>57</v>
      </c>
      <c r="B7">
        <v>1254.3499999999999</v>
      </c>
      <c r="C7">
        <v>323</v>
      </c>
      <c r="D7">
        <v>2358.7742660483977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918E8-97F4-4E8F-A001-2D0799D945CB}">
  <dimension ref="A1:H12"/>
  <sheetViews>
    <sheetView tabSelected="1" workbookViewId="0">
      <selection activeCell="E13" sqref="E13"/>
    </sheetView>
  </sheetViews>
  <sheetFormatPr defaultRowHeight="14" x14ac:dyDescent="0.3"/>
  <cols>
    <col min="2" max="2" width="13.08984375" customWidth="1"/>
    <col min="3" max="3" width="16.453125" customWidth="1"/>
    <col min="4" max="4" width="14.90625" customWidth="1"/>
    <col min="5" max="5" width="13.6328125" customWidth="1"/>
  </cols>
  <sheetData>
    <row r="1" spans="1:8" s="5" customFormat="1" ht="42" x14ac:dyDescent="0.3">
      <c r="A1" s="5" t="s">
        <v>0</v>
      </c>
      <c r="B1" s="5" t="s">
        <v>27</v>
      </c>
      <c r="C1" s="5" t="s">
        <v>37</v>
      </c>
      <c r="D1" s="5" t="s">
        <v>36</v>
      </c>
      <c r="E1" s="5" t="s">
        <v>67</v>
      </c>
      <c r="F1" s="5" t="s">
        <v>54</v>
      </c>
      <c r="G1" s="5" t="s">
        <v>66</v>
      </c>
      <c r="H1" s="5" t="s">
        <v>68</v>
      </c>
    </row>
    <row r="2" spans="1:8" x14ac:dyDescent="0.3">
      <c r="A2">
        <v>2016</v>
      </c>
      <c r="B2">
        <v>12.05</v>
      </c>
      <c r="C2">
        <v>0</v>
      </c>
      <c r="D2">
        <f>C2/B2</f>
        <v>0</v>
      </c>
      <c r="E2">
        <f>D2*100</f>
        <v>0</v>
      </c>
      <c r="F2">
        <v>1</v>
      </c>
      <c r="G2">
        <f>F2/B2</f>
        <v>8.2987551867219914E-2</v>
      </c>
      <c r="H2">
        <f>G2*100</f>
        <v>8.2987551867219906</v>
      </c>
    </row>
    <row r="3" spans="1:8" x14ac:dyDescent="0.3">
      <c r="A3">
        <v>2017</v>
      </c>
      <c r="B3">
        <v>86.499999999999986</v>
      </c>
      <c r="C3">
        <v>0</v>
      </c>
      <c r="D3">
        <f t="shared" ref="D3:D11" si="0">C3/B3</f>
        <v>0</v>
      </c>
      <c r="E3">
        <f t="shared" ref="E3:E11" si="1">D3*100</f>
        <v>0</v>
      </c>
      <c r="F3">
        <v>3</v>
      </c>
      <c r="G3">
        <f t="shared" ref="G3:G11" si="2">F3/B3</f>
        <v>3.4682080924855495E-2</v>
      </c>
      <c r="H3">
        <f t="shared" ref="H3:H11" si="3">G3*100</f>
        <v>3.4682080924855496</v>
      </c>
    </row>
    <row r="4" spans="1:8" x14ac:dyDescent="0.3">
      <c r="A4">
        <v>2018</v>
      </c>
      <c r="B4">
        <v>65.150000000000006</v>
      </c>
      <c r="C4">
        <v>2</v>
      </c>
      <c r="D4">
        <f t="shared" si="0"/>
        <v>3.0698388334612432E-2</v>
      </c>
      <c r="E4">
        <f t="shared" si="1"/>
        <v>3.069838833461243</v>
      </c>
      <c r="F4">
        <v>5</v>
      </c>
      <c r="G4">
        <f t="shared" si="2"/>
        <v>7.6745970836531077E-2</v>
      </c>
      <c r="H4">
        <f t="shared" si="3"/>
        <v>7.6745970836531079</v>
      </c>
    </row>
    <row r="5" spans="1:8" x14ac:dyDescent="0.3">
      <c r="A5">
        <v>2019</v>
      </c>
      <c r="B5">
        <v>143.6</v>
      </c>
      <c r="C5">
        <v>1</v>
      </c>
      <c r="D5">
        <f t="shared" si="0"/>
        <v>6.9637883008356553E-3</v>
      </c>
      <c r="E5">
        <f t="shared" si="1"/>
        <v>0.69637883008356549</v>
      </c>
      <c r="F5">
        <v>18</v>
      </c>
      <c r="G5">
        <f t="shared" si="2"/>
        <v>0.12534818941504178</v>
      </c>
      <c r="H5">
        <f t="shared" si="3"/>
        <v>12.534818941504177</v>
      </c>
    </row>
    <row r="6" spans="1:8" x14ac:dyDescent="0.3">
      <c r="A6">
        <v>2020</v>
      </c>
      <c r="B6">
        <v>98.399999999999991</v>
      </c>
      <c r="C6">
        <v>0</v>
      </c>
      <c r="D6">
        <f t="shared" si="0"/>
        <v>0</v>
      </c>
      <c r="E6">
        <f t="shared" si="1"/>
        <v>0</v>
      </c>
      <c r="F6">
        <v>25</v>
      </c>
      <c r="G6">
        <f t="shared" si="2"/>
        <v>0.25406504065040653</v>
      </c>
      <c r="H6">
        <f t="shared" si="3"/>
        <v>25.406504065040654</v>
      </c>
    </row>
    <row r="7" spans="1:8" x14ac:dyDescent="0.3">
      <c r="A7">
        <v>2021</v>
      </c>
      <c r="B7">
        <v>188.49999999999997</v>
      </c>
      <c r="C7">
        <v>13</v>
      </c>
      <c r="D7">
        <f t="shared" si="0"/>
        <v>6.8965517241379323E-2</v>
      </c>
      <c r="E7">
        <f t="shared" si="1"/>
        <v>6.8965517241379324</v>
      </c>
      <c r="F7">
        <v>46</v>
      </c>
      <c r="G7">
        <f t="shared" si="2"/>
        <v>0.24403183023872682</v>
      </c>
      <c r="H7">
        <f t="shared" si="3"/>
        <v>24.403183023872682</v>
      </c>
    </row>
    <row r="8" spans="1:8" x14ac:dyDescent="0.3">
      <c r="A8">
        <v>2022</v>
      </c>
      <c r="B8">
        <v>428.25000000000006</v>
      </c>
      <c r="C8">
        <v>20</v>
      </c>
      <c r="D8">
        <f t="shared" si="0"/>
        <v>4.6701692936368937E-2</v>
      </c>
      <c r="E8">
        <f t="shared" si="1"/>
        <v>4.6701692936368939</v>
      </c>
      <c r="F8">
        <v>103</v>
      </c>
      <c r="G8">
        <f t="shared" si="2"/>
        <v>0.24051371862230003</v>
      </c>
      <c r="H8">
        <f t="shared" si="3"/>
        <v>24.051371862230003</v>
      </c>
    </row>
    <row r="9" spans="1:8" x14ac:dyDescent="0.3">
      <c r="A9">
        <v>2023</v>
      </c>
      <c r="B9">
        <v>121.89999999999999</v>
      </c>
      <c r="C9">
        <v>8</v>
      </c>
      <c r="D9">
        <f t="shared" si="0"/>
        <v>6.5627563576702214E-2</v>
      </c>
      <c r="E9">
        <f t="shared" si="1"/>
        <v>6.5627563576702217</v>
      </c>
      <c r="F9">
        <v>66</v>
      </c>
      <c r="G9">
        <f t="shared" si="2"/>
        <v>0.54142739950779328</v>
      </c>
      <c r="H9">
        <f t="shared" si="3"/>
        <v>54.14273995077933</v>
      </c>
    </row>
    <row r="10" spans="1:8" x14ac:dyDescent="0.3">
      <c r="A10">
        <v>2024</v>
      </c>
      <c r="B10">
        <v>80.149999999999991</v>
      </c>
      <c r="C10">
        <v>3</v>
      </c>
      <c r="D10">
        <f t="shared" si="0"/>
        <v>3.7429819089207741E-2</v>
      </c>
      <c r="E10">
        <f t="shared" si="1"/>
        <v>3.7429819089207741</v>
      </c>
      <c r="F10">
        <v>36</v>
      </c>
      <c r="G10">
        <f t="shared" si="2"/>
        <v>0.4491578290704929</v>
      </c>
      <c r="H10">
        <f t="shared" si="3"/>
        <v>44.915782907049291</v>
      </c>
    </row>
    <row r="11" spans="1:8" x14ac:dyDescent="0.3">
      <c r="A11">
        <v>2025</v>
      </c>
      <c r="B11">
        <v>29.849999999999998</v>
      </c>
      <c r="C11">
        <v>3</v>
      </c>
      <c r="D11">
        <f t="shared" si="0"/>
        <v>0.10050251256281408</v>
      </c>
      <c r="E11">
        <f t="shared" si="1"/>
        <v>10.050251256281408</v>
      </c>
      <c r="F11">
        <v>20</v>
      </c>
      <c r="G11">
        <f t="shared" si="2"/>
        <v>0.67001675041876052</v>
      </c>
      <c r="H11">
        <f t="shared" si="3"/>
        <v>67.001675041876055</v>
      </c>
    </row>
    <row r="12" spans="1:8" x14ac:dyDescent="0.3">
      <c r="E12">
        <f>AVERAGE(E2:E11)</f>
        <v>3.5688928204192036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480-D481-4F46-AA8E-5E7326452E9F}">
  <dimension ref="A1:L114"/>
  <sheetViews>
    <sheetView workbookViewId="0">
      <pane ySplit="1" topLeftCell="A91" activePane="bottomLeft" state="frozen"/>
      <selection pane="bottomLeft" activeCell="H31" sqref="H31:H34"/>
    </sheetView>
  </sheetViews>
  <sheetFormatPr defaultRowHeight="14" x14ac:dyDescent="0.3"/>
  <cols>
    <col min="3" max="3" width="34.1796875" customWidth="1"/>
    <col min="4" max="4" width="13.6328125" customWidth="1"/>
    <col min="9" max="9" width="13.81640625" customWidth="1"/>
    <col min="10" max="10" width="19.453125" customWidth="1"/>
    <col min="11" max="11" width="16.36328125" customWidth="1"/>
    <col min="12" max="12" width="19.54296875" customWidth="1"/>
  </cols>
  <sheetData>
    <row r="1" spans="1:12" ht="31" x14ac:dyDescent="0.35">
      <c r="A1" s="2" t="s">
        <v>0</v>
      </c>
      <c r="B1" s="3" t="s">
        <v>1</v>
      </c>
      <c r="C1" s="2" t="s">
        <v>3</v>
      </c>
      <c r="D1" s="2" t="s">
        <v>2</v>
      </c>
      <c r="E1" s="2" t="s">
        <v>20</v>
      </c>
      <c r="F1" s="2" t="s">
        <v>38</v>
      </c>
      <c r="G1" s="13" t="s">
        <v>39</v>
      </c>
      <c r="H1" s="13" t="s">
        <v>63</v>
      </c>
      <c r="I1" s="5" t="s">
        <v>21</v>
      </c>
      <c r="J1" s="5" t="s">
        <v>22</v>
      </c>
      <c r="K1" s="5" t="s">
        <v>23</v>
      </c>
      <c r="L1" s="5" t="s">
        <v>24</v>
      </c>
    </row>
    <row r="2" spans="1:12" ht="15.5" x14ac:dyDescent="0.35">
      <c r="A2" s="1">
        <v>2016</v>
      </c>
      <c r="B2" s="3" t="s">
        <v>4</v>
      </c>
      <c r="C2" s="1" t="s">
        <v>5</v>
      </c>
      <c r="D2" s="2">
        <v>0</v>
      </c>
      <c r="E2">
        <f>D2/60</f>
        <v>0</v>
      </c>
      <c r="F2" s="2">
        <v>0</v>
      </c>
      <c r="G2" s="13" t="s">
        <v>40</v>
      </c>
      <c r="H2" s="13" t="s">
        <v>40</v>
      </c>
      <c r="I2">
        <v>0</v>
      </c>
      <c r="J2">
        <v>0</v>
      </c>
      <c r="K2">
        <v>0</v>
      </c>
      <c r="L2">
        <v>0</v>
      </c>
    </row>
    <row r="3" spans="1:12" ht="15.5" x14ac:dyDescent="0.35">
      <c r="A3" s="1">
        <v>2016</v>
      </c>
      <c r="B3" s="3" t="s">
        <v>6</v>
      </c>
      <c r="C3" s="1" t="s">
        <v>5</v>
      </c>
      <c r="D3" s="2">
        <v>0</v>
      </c>
      <c r="E3">
        <f t="shared" ref="E3:E66" si="0">D3/60</f>
        <v>0</v>
      </c>
      <c r="F3" s="2">
        <v>0</v>
      </c>
      <c r="G3" s="13" t="s">
        <v>40</v>
      </c>
      <c r="H3" s="13" t="s">
        <v>40</v>
      </c>
      <c r="I3">
        <v>0</v>
      </c>
      <c r="J3">
        <v>0</v>
      </c>
      <c r="K3">
        <v>0</v>
      </c>
      <c r="L3">
        <v>0</v>
      </c>
    </row>
    <row r="4" spans="1:12" ht="15.5" x14ac:dyDescent="0.35">
      <c r="A4" s="1">
        <v>2016</v>
      </c>
      <c r="B4" s="3" t="s">
        <v>7</v>
      </c>
      <c r="C4" s="1" t="s">
        <v>8</v>
      </c>
      <c r="D4" s="2">
        <v>0</v>
      </c>
      <c r="E4">
        <f t="shared" si="0"/>
        <v>0</v>
      </c>
      <c r="F4" s="2">
        <v>0</v>
      </c>
      <c r="G4" s="13" t="s">
        <v>40</v>
      </c>
      <c r="H4" s="13" t="s">
        <v>40</v>
      </c>
      <c r="I4">
        <v>0</v>
      </c>
      <c r="J4">
        <v>0</v>
      </c>
      <c r="K4">
        <v>0</v>
      </c>
      <c r="L4">
        <v>0</v>
      </c>
    </row>
    <row r="5" spans="1:12" ht="15.5" x14ac:dyDescent="0.35">
      <c r="A5" s="1">
        <v>2016</v>
      </c>
      <c r="B5" s="3" t="s">
        <v>9</v>
      </c>
      <c r="C5" s="1" t="s">
        <v>10</v>
      </c>
      <c r="D5" s="2">
        <v>0</v>
      </c>
      <c r="E5">
        <f t="shared" si="0"/>
        <v>0</v>
      </c>
      <c r="F5" s="2">
        <v>0</v>
      </c>
      <c r="G5" s="13" t="s">
        <v>40</v>
      </c>
      <c r="H5" s="13" t="s">
        <v>40</v>
      </c>
      <c r="I5">
        <v>0</v>
      </c>
      <c r="J5">
        <v>0</v>
      </c>
      <c r="K5">
        <v>0</v>
      </c>
      <c r="L5">
        <v>0</v>
      </c>
    </row>
    <row r="6" spans="1:12" ht="15.5" x14ac:dyDescent="0.35">
      <c r="A6" s="1">
        <v>2016</v>
      </c>
      <c r="B6" s="3" t="s">
        <v>11</v>
      </c>
      <c r="C6" s="1" t="s">
        <v>10</v>
      </c>
      <c r="D6" s="2">
        <v>0</v>
      </c>
      <c r="E6">
        <f t="shared" si="0"/>
        <v>0</v>
      </c>
      <c r="F6" s="2">
        <v>0</v>
      </c>
      <c r="G6" s="13" t="s">
        <v>40</v>
      </c>
      <c r="H6" s="13" t="s">
        <v>40</v>
      </c>
      <c r="I6">
        <v>0</v>
      </c>
      <c r="J6">
        <v>0</v>
      </c>
      <c r="K6">
        <v>0</v>
      </c>
      <c r="L6">
        <v>0</v>
      </c>
    </row>
    <row r="7" spans="1:12" ht="15.5" x14ac:dyDescent="0.35">
      <c r="A7" s="1">
        <v>2016</v>
      </c>
      <c r="B7" s="3" t="s">
        <v>12</v>
      </c>
      <c r="C7" s="1" t="s">
        <v>10</v>
      </c>
      <c r="D7" s="2">
        <v>0</v>
      </c>
      <c r="E7">
        <f t="shared" si="0"/>
        <v>0</v>
      </c>
      <c r="F7" s="2">
        <v>0</v>
      </c>
      <c r="G7" s="13" t="s">
        <v>40</v>
      </c>
      <c r="H7" s="13" t="s">
        <v>40</v>
      </c>
      <c r="I7">
        <v>0</v>
      </c>
      <c r="J7">
        <v>0</v>
      </c>
      <c r="K7">
        <v>0</v>
      </c>
      <c r="L7">
        <v>0</v>
      </c>
    </row>
    <row r="8" spans="1:12" ht="15.5" x14ac:dyDescent="0.35">
      <c r="A8" s="1">
        <v>2016</v>
      </c>
      <c r="B8" s="3" t="s">
        <v>13</v>
      </c>
      <c r="C8" s="1" t="s">
        <v>10</v>
      </c>
      <c r="D8" s="2">
        <v>0</v>
      </c>
      <c r="E8">
        <f t="shared" si="0"/>
        <v>0</v>
      </c>
      <c r="F8" s="2">
        <v>0</v>
      </c>
      <c r="G8" s="13" t="s">
        <v>40</v>
      </c>
      <c r="H8" s="13" t="s">
        <v>40</v>
      </c>
      <c r="I8">
        <v>0</v>
      </c>
      <c r="J8">
        <v>0</v>
      </c>
      <c r="K8">
        <v>0</v>
      </c>
      <c r="L8">
        <v>0</v>
      </c>
    </row>
    <row r="9" spans="1:12" ht="15.5" x14ac:dyDescent="0.35">
      <c r="A9" s="1">
        <v>2016</v>
      </c>
      <c r="B9" s="3" t="s">
        <v>14</v>
      </c>
      <c r="C9" s="1" t="s">
        <v>10</v>
      </c>
      <c r="D9" s="2">
        <v>0</v>
      </c>
      <c r="E9">
        <f t="shared" si="0"/>
        <v>0</v>
      </c>
      <c r="F9" s="2">
        <v>0</v>
      </c>
      <c r="G9" s="13" t="s">
        <v>40</v>
      </c>
      <c r="H9" s="13" t="s">
        <v>40</v>
      </c>
      <c r="I9">
        <v>0</v>
      </c>
      <c r="J9">
        <v>0</v>
      </c>
      <c r="K9">
        <v>0</v>
      </c>
      <c r="L9">
        <v>0</v>
      </c>
    </row>
    <row r="10" spans="1:12" ht="15.5" x14ac:dyDescent="0.35">
      <c r="A10" s="1">
        <v>2016</v>
      </c>
      <c r="B10" s="3" t="s">
        <v>15</v>
      </c>
      <c r="C10" s="1" t="s">
        <v>10</v>
      </c>
      <c r="D10" s="2">
        <v>0</v>
      </c>
      <c r="E10">
        <f t="shared" si="0"/>
        <v>0</v>
      </c>
      <c r="F10" s="2">
        <v>0</v>
      </c>
      <c r="G10" s="13" t="s">
        <v>40</v>
      </c>
      <c r="H10" s="13" t="s">
        <v>40</v>
      </c>
      <c r="I10">
        <v>0</v>
      </c>
      <c r="J10">
        <v>0</v>
      </c>
      <c r="K10">
        <v>0</v>
      </c>
      <c r="L10">
        <v>0</v>
      </c>
    </row>
    <row r="11" spans="1:12" ht="15.5" x14ac:dyDescent="0.35">
      <c r="A11" s="1">
        <v>2016</v>
      </c>
      <c r="B11" s="4" t="s">
        <v>16</v>
      </c>
      <c r="C11" s="1" t="s">
        <v>17</v>
      </c>
      <c r="D11" s="2">
        <v>180</v>
      </c>
      <c r="E11">
        <f t="shared" si="0"/>
        <v>3</v>
      </c>
      <c r="F11" s="12">
        <v>0</v>
      </c>
      <c r="G11" s="14">
        <v>0</v>
      </c>
      <c r="H11" s="13">
        <f t="shared" ref="H11:H66" si="1">G11*100</f>
        <v>0</v>
      </c>
      <c r="I11">
        <v>0</v>
      </c>
      <c r="J11">
        <v>0</v>
      </c>
      <c r="K11">
        <v>0</v>
      </c>
      <c r="L11">
        <v>0</v>
      </c>
    </row>
    <row r="12" spans="1:12" ht="15.5" x14ac:dyDescent="0.35">
      <c r="A12" s="1">
        <v>2016</v>
      </c>
      <c r="B12" s="4" t="s">
        <v>18</v>
      </c>
      <c r="C12" s="1" t="s">
        <v>5</v>
      </c>
      <c r="D12" s="2">
        <v>270</v>
      </c>
      <c r="E12">
        <f t="shared" si="0"/>
        <v>4.5</v>
      </c>
      <c r="F12" s="12">
        <v>0</v>
      </c>
      <c r="G12" s="14">
        <v>0</v>
      </c>
      <c r="H12" s="13">
        <f t="shared" si="1"/>
        <v>0</v>
      </c>
      <c r="I12">
        <v>0</v>
      </c>
      <c r="J12">
        <v>0</v>
      </c>
      <c r="K12">
        <v>0</v>
      </c>
      <c r="L12">
        <v>0</v>
      </c>
    </row>
    <row r="13" spans="1:12" ht="15.5" x14ac:dyDescent="0.35">
      <c r="A13" s="1">
        <v>2016</v>
      </c>
      <c r="B13" s="4" t="s">
        <v>19</v>
      </c>
      <c r="C13" s="1" t="s">
        <v>5</v>
      </c>
      <c r="D13" s="2">
        <v>273</v>
      </c>
      <c r="E13">
        <f t="shared" si="0"/>
        <v>4.55</v>
      </c>
      <c r="F13" s="12">
        <v>1</v>
      </c>
      <c r="G13" s="14">
        <v>0.21978021978021978</v>
      </c>
      <c r="H13" s="13">
        <f t="shared" si="1"/>
        <v>21.978021978021978</v>
      </c>
      <c r="I13">
        <v>0</v>
      </c>
      <c r="J13">
        <v>0</v>
      </c>
      <c r="K13">
        <v>0</v>
      </c>
      <c r="L13">
        <v>0</v>
      </c>
    </row>
    <row r="14" spans="1:12" ht="15.5" x14ac:dyDescent="0.35">
      <c r="A14" s="1">
        <v>2017</v>
      </c>
      <c r="B14" s="4" t="s">
        <v>4</v>
      </c>
      <c r="C14" s="1" t="s">
        <v>5</v>
      </c>
      <c r="D14" s="2">
        <v>453</v>
      </c>
      <c r="E14">
        <f t="shared" si="0"/>
        <v>7.55</v>
      </c>
      <c r="F14" s="12">
        <v>0</v>
      </c>
      <c r="G14" s="14">
        <v>0</v>
      </c>
      <c r="H14" s="13">
        <f t="shared" si="1"/>
        <v>0</v>
      </c>
      <c r="I14">
        <v>0</v>
      </c>
      <c r="J14">
        <v>0</v>
      </c>
      <c r="K14">
        <v>0</v>
      </c>
      <c r="L14">
        <v>0</v>
      </c>
    </row>
    <row r="15" spans="1:12" ht="15.5" x14ac:dyDescent="0.35">
      <c r="A15" s="1">
        <v>2017</v>
      </c>
      <c r="B15" s="4" t="s">
        <v>6</v>
      </c>
      <c r="C15" s="1" t="s">
        <v>5</v>
      </c>
      <c r="D15" s="2">
        <v>0</v>
      </c>
      <c r="E15">
        <f t="shared" si="0"/>
        <v>0</v>
      </c>
      <c r="F15" s="12">
        <v>0</v>
      </c>
      <c r="G15" s="14" t="s">
        <v>40</v>
      </c>
      <c r="H15" s="14" t="s">
        <v>40</v>
      </c>
      <c r="I15">
        <v>0</v>
      </c>
      <c r="J15">
        <v>0</v>
      </c>
      <c r="K15">
        <v>0</v>
      </c>
      <c r="L15">
        <v>0</v>
      </c>
    </row>
    <row r="16" spans="1:12" ht="15.5" x14ac:dyDescent="0.35">
      <c r="A16" s="1">
        <v>2017</v>
      </c>
      <c r="B16" s="4" t="s">
        <v>7</v>
      </c>
      <c r="C16" s="1" t="s">
        <v>8</v>
      </c>
      <c r="D16" s="2">
        <v>0</v>
      </c>
      <c r="E16">
        <f t="shared" si="0"/>
        <v>0</v>
      </c>
      <c r="F16" s="12">
        <v>0</v>
      </c>
      <c r="G16" s="14" t="s">
        <v>40</v>
      </c>
      <c r="H16" s="14" t="s">
        <v>40</v>
      </c>
      <c r="I16">
        <v>0</v>
      </c>
      <c r="J16">
        <v>0</v>
      </c>
      <c r="K16">
        <v>0</v>
      </c>
      <c r="L16">
        <v>0</v>
      </c>
    </row>
    <row r="17" spans="1:12" ht="15.5" x14ac:dyDescent="0.35">
      <c r="A17" s="1">
        <v>2017</v>
      </c>
      <c r="B17" s="4" t="s">
        <v>9</v>
      </c>
      <c r="C17" s="1" t="s">
        <v>10</v>
      </c>
      <c r="D17" s="2">
        <v>0</v>
      </c>
      <c r="E17">
        <f t="shared" si="0"/>
        <v>0</v>
      </c>
      <c r="F17" s="12">
        <v>0</v>
      </c>
      <c r="G17" s="14" t="s">
        <v>40</v>
      </c>
      <c r="H17" s="14" t="s">
        <v>40</v>
      </c>
      <c r="I17">
        <v>0</v>
      </c>
      <c r="J17">
        <v>0</v>
      </c>
      <c r="K17">
        <v>0</v>
      </c>
      <c r="L17">
        <v>0</v>
      </c>
    </row>
    <row r="18" spans="1:12" ht="15.5" x14ac:dyDescent="0.35">
      <c r="A18" s="1">
        <v>2017</v>
      </c>
      <c r="B18" s="4" t="s">
        <v>11</v>
      </c>
      <c r="C18" s="1" t="s">
        <v>10</v>
      </c>
      <c r="D18" s="2">
        <v>0</v>
      </c>
      <c r="E18">
        <f t="shared" si="0"/>
        <v>0</v>
      </c>
      <c r="F18" s="12">
        <v>0</v>
      </c>
      <c r="G18" s="14" t="s">
        <v>40</v>
      </c>
      <c r="H18" s="14" t="s">
        <v>40</v>
      </c>
      <c r="I18">
        <v>0</v>
      </c>
      <c r="J18">
        <v>0</v>
      </c>
      <c r="K18">
        <v>0</v>
      </c>
      <c r="L18">
        <v>0</v>
      </c>
    </row>
    <row r="19" spans="1:12" ht="15.5" x14ac:dyDescent="0.35">
      <c r="A19" s="1">
        <v>2017</v>
      </c>
      <c r="B19" s="4" t="s">
        <v>12</v>
      </c>
      <c r="C19" s="1" t="s">
        <v>10</v>
      </c>
      <c r="D19" s="2">
        <v>0</v>
      </c>
      <c r="E19">
        <f t="shared" si="0"/>
        <v>0</v>
      </c>
      <c r="F19" s="12">
        <v>0</v>
      </c>
      <c r="G19" s="14" t="s">
        <v>40</v>
      </c>
      <c r="H19" s="14" t="s">
        <v>40</v>
      </c>
      <c r="I19">
        <v>0</v>
      </c>
      <c r="J19">
        <v>0</v>
      </c>
      <c r="K19">
        <v>0</v>
      </c>
      <c r="L19">
        <v>0</v>
      </c>
    </row>
    <row r="20" spans="1:12" ht="15.5" x14ac:dyDescent="0.35">
      <c r="A20" s="1">
        <v>2017</v>
      </c>
      <c r="B20" s="4" t="s">
        <v>13</v>
      </c>
      <c r="C20" s="1" t="s">
        <v>10</v>
      </c>
      <c r="D20" s="2">
        <v>714</v>
      </c>
      <c r="E20">
        <f t="shared" si="0"/>
        <v>11.9</v>
      </c>
      <c r="F20" s="12">
        <v>0</v>
      </c>
      <c r="G20" s="14">
        <v>0</v>
      </c>
      <c r="H20" s="13">
        <f t="shared" si="1"/>
        <v>0</v>
      </c>
      <c r="I20">
        <v>0</v>
      </c>
      <c r="J20">
        <v>0</v>
      </c>
      <c r="K20">
        <v>0</v>
      </c>
      <c r="L20">
        <v>0</v>
      </c>
    </row>
    <row r="21" spans="1:12" ht="15.5" x14ac:dyDescent="0.35">
      <c r="A21" s="1">
        <v>2017</v>
      </c>
      <c r="B21" s="4" t="s">
        <v>14</v>
      </c>
      <c r="C21" s="1" t="s">
        <v>10</v>
      </c>
      <c r="D21" s="2">
        <v>1518</v>
      </c>
      <c r="E21">
        <f t="shared" si="0"/>
        <v>25.3</v>
      </c>
      <c r="F21" s="12">
        <v>2</v>
      </c>
      <c r="G21" s="14">
        <v>7.9051383399209488E-2</v>
      </c>
      <c r="H21" s="13">
        <f t="shared" si="1"/>
        <v>7.9051383399209492</v>
      </c>
      <c r="I21">
        <v>0</v>
      </c>
      <c r="J21">
        <v>0</v>
      </c>
      <c r="K21">
        <v>0</v>
      </c>
      <c r="L21">
        <v>0</v>
      </c>
    </row>
    <row r="22" spans="1:12" ht="15.5" x14ac:dyDescent="0.35">
      <c r="A22" s="1">
        <v>2017</v>
      </c>
      <c r="B22" s="4" t="s">
        <v>15</v>
      </c>
      <c r="C22" s="1" t="s">
        <v>10</v>
      </c>
      <c r="D22" s="2">
        <v>786</v>
      </c>
      <c r="E22">
        <f t="shared" si="0"/>
        <v>13.1</v>
      </c>
      <c r="F22" s="12">
        <v>1</v>
      </c>
      <c r="G22" s="14">
        <v>7.6335877862595422E-2</v>
      </c>
      <c r="H22" s="13">
        <f t="shared" si="1"/>
        <v>7.6335877862595423</v>
      </c>
      <c r="I22">
        <v>0</v>
      </c>
      <c r="J22">
        <v>0</v>
      </c>
      <c r="K22">
        <v>0</v>
      </c>
      <c r="L22">
        <v>0</v>
      </c>
    </row>
    <row r="23" spans="1:12" ht="15.5" x14ac:dyDescent="0.35">
      <c r="A23" s="1">
        <v>2017</v>
      </c>
      <c r="B23" s="4" t="s">
        <v>16</v>
      </c>
      <c r="C23" s="1" t="s">
        <v>17</v>
      </c>
      <c r="D23" s="2">
        <v>570</v>
      </c>
      <c r="E23">
        <f t="shared" si="0"/>
        <v>9.5</v>
      </c>
      <c r="F23" s="12">
        <v>0</v>
      </c>
      <c r="G23" s="14">
        <v>0</v>
      </c>
      <c r="H23" s="13">
        <f t="shared" si="1"/>
        <v>0</v>
      </c>
      <c r="I23">
        <v>0</v>
      </c>
      <c r="J23">
        <v>0</v>
      </c>
      <c r="K23">
        <v>0</v>
      </c>
      <c r="L23">
        <v>0</v>
      </c>
    </row>
    <row r="24" spans="1:12" ht="15.5" x14ac:dyDescent="0.35">
      <c r="A24" s="1">
        <v>2017</v>
      </c>
      <c r="B24" s="4" t="s">
        <v>18</v>
      </c>
      <c r="C24" s="1" t="s">
        <v>5</v>
      </c>
      <c r="D24" s="2">
        <v>666</v>
      </c>
      <c r="E24">
        <f t="shared" si="0"/>
        <v>11.1</v>
      </c>
      <c r="F24" s="12">
        <v>0</v>
      </c>
      <c r="G24" s="14">
        <v>0</v>
      </c>
      <c r="H24" s="13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ht="15.5" x14ac:dyDescent="0.35">
      <c r="A25" s="1">
        <v>2017</v>
      </c>
      <c r="B25" s="4" t="s">
        <v>19</v>
      </c>
      <c r="C25" s="1" t="s">
        <v>5</v>
      </c>
      <c r="D25" s="2">
        <v>483</v>
      </c>
      <c r="E25">
        <f t="shared" si="0"/>
        <v>8.0500000000000007</v>
      </c>
      <c r="F25" s="12">
        <v>0</v>
      </c>
      <c r="G25" s="14">
        <v>0</v>
      </c>
      <c r="H25" s="13">
        <f t="shared" si="1"/>
        <v>0</v>
      </c>
      <c r="I25">
        <v>0</v>
      </c>
      <c r="J25">
        <v>0</v>
      </c>
      <c r="K25">
        <v>0</v>
      </c>
      <c r="L25">
        <v>0</v>
      </c>
    </row>
    <row r="26" spans="1:12" ht="15.5" x14ac:dyDescent="0.35">
      <c r="A26" s="1">
        <v>2018</v>
      </c>
      <c r="B26" s="4" t="s">
        <v>4</v>
      </c>
      <c r="C26" s="1" t="s">
        <v>5</v>
      </c>
      <c r="D26" s="2">
        <v>726</v>
      </c>
      <c r="E26">
        <f t="shared" si="0"/>
        <v>12.1</v>
      </c>
      <c r="F26" s="12">
        <v>0</v>
      </c>
      <c r="G26" s="14">
        <v>0</v>
      </c>
      <c r="H26" s="13">
        <f t="shared" si="1"/>
        <v>0</v>
      </c>
      <c r="I26">
        <v>0</v>
      </c>
      <c r="J26">
        <v>0</v>
      </c>
      <c r="K26">
        <v>0</v>
      </c>
      <c r="L26">
        <v>0</v>
      </c>
    </row>
    <row r="27" spans="1:12" ht="15.5" x14ac:dyDescent="0.35">
      <c r="A27" s="1">
        <v>2018</v>
      </c>
      <c r="B27" s="4" t="s">
        <v>6</v>
      </c>
      <c r="C27" s="1" t="s">
        <v>5</v>
      </c>
      <c r="D27" s="2">
        <v>516</v>
      </c>
      <c r="E27">
        <f t="shared" si="0"/>
        <v>8.6</v>
      </c>
      <c r="F27" s="12">
        <v>0</v>
      </c>
      <c r="G27" s="14">
        <v>0</v>
      </c>
      <c r="H27" s="13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ht="15.5" x14ac:dyDescent="0.35">
      <c r="A28" s="1">
        <v>2018</v>
      </c>
      <c r="B28" s="4" t="s">
        <v>7</v>
      </c>
      <c r="C28" s="1" t="s">
        <v>8</v>
      </c>
      <c r="D28" s="2">
        <v>834</v>
      </c>
      <c r="E28">
        <f t="shared" si="0"/>
        <v>13.9</v>
      </c>
      <c r="F28" s="12">
        <v>1</v>
      </c>
      <c r="G28" s="14">
        <v>7.1942446043165464E-2</v>
      </c>
      <c r="H28" s="13">
        <f t="shared" si="1"/>
        <v>7.1942446043165464</v>
      </c>
      <c r="I28">
        <v>1</v>
      </c>
      <c r="J28">
        <v>0</v>
      </c>
      <c r="K28">
        <v>0</v>
      </c>
      <c r="L28">
        <v>1</v>
      </c>
    </row>
    <row r="29" spans="1:12" ht="15.5" x14ac:dyDescent="0.35">
      <c r="A29" s="1">
        <v>2018</v>
      </c>
      <c r="B29" s="4" t="s">
        <v>9</v>
      </c>
      <c r="C29" s="1" t="s">
        <v>10</v>
      </c>
      <c r="D29" s="2">
        <v>180</v>
      </c>
      <c r="E29">
        <f t="shared" si="0"/>
        <v>3</v>
      </c>
      <c r="F29" s="12">
        <v>0</v>
      </c>
      <c r="G29" s="14">
        <v>0</v>
      </c>
      <c r="H29" s="13">
        <f t="shared" si="1"/>
        <v>0</v>
      </c>
      <c r="I29">
        <v>0</v>
      </c>
      <c r="J29">
        <v>0</v>
      </c>
      <c r="K29">
        <v>0</v>
      </c>
      <c r="L29">
        <v>0</v>
      </c>
    </row>
    <row r="30" spans="1:12" ht="15.5" x14ac:dyDescent="0.35">
      <c r="A30" s="1">
        <v>2018</v>
      </c>
      <c r="B30" s="4" t="s">
        <v>11</v>
      </c>
      <c r="C30" s="1" t="s">
        <v>10</v>
      </c>
      <c r="D30" s="2">
        <v>99</v>
      </c>
      <c r="E30">
        <f t="shared" si="0"/>
        <v>1.65</v>
      </c>
      <c r="F30" s="12">
        <v>0</v>
      </c>
      <c r="G30" s="14">
        <v>0</v>
      </c>
      <c r="H30" s="13">
        <f t="shared" si="1"/>
        <v>0</v>
      </c>
      <c r="I30">
        <v>0</v>
      </c>
      <c r="J30">
        <v>0</v>
      </c>
      <c r="K30">
        <v>0</v>
      </c>
      <c r="L30">
        <v>0</v>
      </c>
    </row>
    <row r="31" spans="1:12" ht="15.5" x14ac:dyDescent="0.35">
      <c r="A31" s="1">
        <v>2018</v>
      </c>
      <c r="B31" s="4" t="s">
        <v>12</v>
      </c>
      <c r="C31" s="1" t="s">
        <v>10</v>
      </c>
      <c r="D31" s="2">
        <v>0</v>
      </c>
      <c r="E31">
        <f t="shared" si="0"/>
        <v>0</v>
      </c>
      <c r="F31" s="12">
        <v>0</v>
      </c>
      <c r="G31" s="14" t="s">
        <v>40</v>
      </c>
      <c r="H31" s="14" t="s">
        <v>40</v>
      </c>
      <c r="I31">
        <v>0</v>
      </c>
      <c r="J31">
        <v>0</v>
      </c>
      <c r="K31">
        <v>0</v>
      </c>
      <c r="L31">
        <v>0</v>
      </c>
    </row>
    <row r="32" spans="1:12" ht="15.5" x14ac:dyDescent="0.35">
      <c r="A32" s="1">
        <v>2018</v>
      </c>
      <c r="B32" s="4" t="s">
        <v>13</v>
      </c>
      <c r="C32" s="1" t="s">
        <v>10</v>
      </c>
      <c r="D32" s="2">
        <v>0</v>
      </c>
      <c r="E32">
        <f t="shared" si="0"/>
        <v>0</v>
      </c>
      <c r="F32" s="12">
        <v>0</v>
      </c>
      <c r="G32" s="14" t="s">
        <v>40</v>
      </c>
      <c r="H32" s="14" t="s">
        <v>40</v>
      </c>
      <c r="I32">
        <v>0</v>
      </c>
      <c r="J32">
        <v>0</v>
      </c>
      <c r="K32">
        <v>0</v>
      </c>
      <c r="L32">
        <v>0</v>
      </c>
    </row>
    <row r="33" spans="1:12" ht="15.5" x14ac:dyDescent="0.35">
      <c r="A33" s="1">
        <v>2018</v>
      </c>
      <c r="B33" s="4" t="s">
        <v>14</v>
      </c>
      <c r="C33" s="1" t="s">
        <v>10</v>
      </c>
      <c r="D33" s="2">
        <v>0</v>
      </c>
      <c r="E33">
        <f t="shared" si="0"/>
        <v>0</v>
      </c>
      <c r="F33" s="12">
        <v>0</v>
      </c>
      <c r="G33" s="14" t="s">
        <v>40</v>
      </c>
      <c r="H33" s="14" t="s">
        <v>40</v>
      </c>
      <c r="I33">
        <v>0</v>
      </c>
      <c r="J33">
        <v>0</v>
      </c>
      <c r="K33">
        <v>0</v>
      </c>
      <c r="L33">
        <v>0</v>
      </c>
    </row>
    <row r="34" spans="1:12" ht="15.5" x14ac:dyDescent="0.35">
      <c r="A34" s="1">
        <v>2018</v>
      </c>
      <c r="B34" s="4" t="s">
        <v>15</v>
      </c>
      <c r="C34" s="1" t="s">
        <v>10</v>
      </c>
      <c r="D34" s="2">
        <v>0</v>
      </c>
      <c r="E34">
        <f t="shared" si="0"/>
        <v>0</v>
      </c>
      <c r="F34" s="12">
        <v>0</v>
      </c>
      <c r="G34" s="14" t="s">
        <v>40</v>
      </c>
      <c r="H34" s="14" t="s">
        <v>40</v>
      </c>
      <c r="I34">
        <v>0</v>
      </c>
      <c r="J34">
        <v>0</v>
      </c>
      <c r="K34">
        <v>0</v>
      </c>
      <c r="L34">
        <v>0</v>
      </c>
    </row>
    <row r="35" spans="1:12" ht="15.5" x14ac:dyDescent="0.35">
      <c r="A35" s="1">
        <v>2018</v>
      </c>
      <c r="B35" s="4" t="s">
        <v>16</v>
      </c>
      <c r="C35" s="1" t="s">
        <v>17</v>
      </c>
      <c r="D35" s="2">
        <v>480</v>
      </c>
      <c r="E35">
        <f t="shared" si="0"/>
        <v>8</v>
      </c>
      <c r="F35" s="12">
        <v>1</v>
      </c>
      <c r="G35" s="14">
        <v>0.125</v>
      </c>
      <c r="H35" s="13">
        <f t="shared" si="1"/>
        <v>12.5</v>
      </c>
      <c r="I35">
        <v>1</v>
      </c>
      <c r="J35">
        <v>1</v>
      </c>
      <c r="K35">
        <v>0</v>
      </c>
      <c r="L35">
        <v>0</v>
      </c>
    </row>
    <row r="36" spans="1:12" ht="15.5" x14ac:dyDescent="0.35">
      <c r="A36" s="1">
        <v>2018</v>
      </c>
      <c r="B36" s="4" t="s">
        <v>18</v>
      </c>
      <c r="C36" s="1" t="s">
        <v>5</v>
      </c>
      <c r="D36" s="2">
        <v>600</v>
      </c>
      <c r="E36">
        <f t="shared" si="0"/>
        <v>10</v>
      </c>
      <c r="F36" s="12">
        <v>1</v>
      </c>
      <c r="G36" s="14">
        <v>0.1</v>
      </c>
      <c r="H36" s="13">
        <f t="shared" si="1"/>
        <v>10</v>
      </c>
      <c r="I36">
        <v>0</v>
      </c>
      <c r="J36">
        <v>0</v>
      </c>
      <c r="K36">
        <v>0</v>
      </c>
      <c r="L36">
        <v>0</v>
      </c>
    </row>
    <row r="37" spans="1:12" ht="15.5" x14ac:dyDescent="0.35">
      <c r="A37" s="1">
        <v>2018</v>
      </c>
      <c r="B37" s="4" t="s">
        <v>19</v>
      </c>
      <c r="C37" s="1" t="s">
        <v>5</v>
      </c>
      <c r="D37" s="2">
        <v>474</v>
      </c>
      <c r="E37">
        <f t="shared" si="0"/>
        <v>7.9</v>
      </c>
      <c r="F37" s="12">
        <v>2</v>
      </c>
      <c r="G37" s="14">
        <v>0.25316455696202528</v>
      </c>
      <c r="H37" s="13">
        <f t="shared" si="1"/>
        <v>25.316455696202528</v>
      </c>
      <c r="I37">
        <v>0</v>
      </c>
      <c r="J37">
        <v>0</v>
      </c>
      <c r="K37">
        <v>0</v>
      </c>
      <c r="L37">
        <v>0</v>
      </c>
    </row>
    <row r="38" spans="1:12" ht="15.5" x14ac:dyDescent="0.35">
      <c r="A38" s="1">
        <v>2019</v>
      </c>
      <c r="B38" s="4" t="s">
        <v>4</v>
      </c>
      <c r="C38" s="1" t="s">
        <v>5</v>
      </c>
      <c r="D38" s="2">
        <v>330</v>
      </c>
      <c r="E38">
        <f t="shared" si="0"/>
        <v>5.5</v>
      </c>
      <c r="F38" s="12">
        <v>0</v>
      </c>
      <c r="G38" s="14">
        <v>0</v>
      </c>
      <c r="H38" s="13">
        <f t="shared" si="1"/>
        <v>0</v>
      </c>
      <c r="I38">
        <v>0</v>
      </c>
      <c r="J38">
        <v>0</v>
      </c>
      <c r="K38">
        <v>0</v>
      </c>
      <c r="L38">
        <v>0</v>
      </c>
    </row>
    <row r="39" spans="1:12" ht="15.5" x14ac:dyDescent="0.35">
      <c r="A39" s="1">
        <v>2019</v>
      </c>
      <c r="B39" s="4" t="s">
        <v>6</v>
      </c>
      <c r="C39" s="1" t="s">
        <v>5</v>
      </c>
      <c r="D39" s="2">
        <v>348</v>
      </c>
      <c r="E39">
        <f t="shared" si="0"/>
        <v>5.8</v>
      </c>
      <c r="F39" s="12">
        <v>0</v>
      </c>
      <c r="G39" s="14">
        <v>0</v>
      </c>
      <c r="H39" s="13">
        <f t="shared" si="1"/>
        <v>0</v>
      </c>
      <c r="I39">
        <v>0</v>
      </c>
      <c r="J39">
        <v>0</v>
      </c>
      <c r="K39">
        <v>0</v>
      </c>
      <c r="L39">
        <v>0</v>
      </c>
    </row>
    <row r="40" spans="1:12" ht="15.5" x14ac:dyDescent="0.35">
      <c r="A40" s="1">
        <v>2019</v>
      </c>
      <c r="B40" s="4" t="s">
        <v>7</v>
      </c>
      <c r="C40" s="1" t="s">
        <v>8</v>
      </c>
      <c r="D40" s="2">
        <v>570</v>
      </c>
      <c r="E40">
        <f t="shared" si="0"/>
        <v>9.5</v>
      </c>
      <c r="F40" s="12">
        <v>0</v>
      </c>
      <c r="G40" s="14">
        <v>0</v>
      </c>
      <c r="H40" s="13">
        <f t="shared" si="1"/>
        <v>0</v>
      </c>
      <c r="I40">
        <v>0</v>
      </c>
      <c r="J40">
        <v>0</v>
      </c>
      <c r="K40">
        <v>0</v>
      </c>
      <c r="L40">
        <v>0</v>
      </c>
    </row>
    <row r="41" spans="1:12" ht="15.5" x14ac:dyDescent="0.35">
      <c r="A41" s="1">
        <v>2019</v>
      </c>
      <c r="B41" s="4" t="s">
        <v>9</v>
      </c>
      <c r="C41" s="1" t="s">
        <v>10</v>
      </c>
      <c r="D41" s="2">
        <v>480</v>
      </c>
      <c r="E41">
        <f t="shared" si="0"/>
        <v>8</v>
      </c>
      <c r="F41" s="12">
        <v>0</v>
      </c>
      <c r="G41" s="14">
        <v>0</v>
      </c>
      <c r="H41" s="13">
        <f t="shared" si="1"/>
        <v>0</v>
      </c>
      <c r="I41">
        <v>0</v>
      </c>
      <c r="J41">
        <v>0</v>
      </c>
      <c r="K41">
        <v>0</v>
      </c>
      <c r="L41">
        <v>0</v>
      </c>
    </row>
    <row r="42" spans="1:12" ht="15.5" x14ac:dyDescent="0.35">
      <c r="A42" s="1">
        <v>2019</v>
      </c>
      <c r="B42" s="4" t="s">
        <v>11</v>
      </c>
      <c r="C42" s="1" t="s">
        <v>10</v>
      </c>
      <c r="D42" s="2">
        <v>600</v>
      </c>
      <c r="E42">
        <f t="shared" si="0"/>
        <v>10</v>
      </c>
      <c r="F42" s="12">
        <v>0</v>
      </c>
      <c r="G42" s="14">
        <v>0</v>
      </c>
      <c r="H42" s="13">
        <f t="shared" si="1"/>
        <v>0</v>
      </c>
      <c r="I42">
        <v>0</v>
      </c>
      <c r="J42">
        <v>0</v>
      </c>
      <c r="K42">
        <v>0</v>
      </c>
      <c r="L42">
        <v>0</v>
      </c>
    </row>
    <row r="43" spans="1:12" ht="15.5" x14ac:dyDescent="0.35">
      <c r="A43" s="1">
        <v>2019</v>
      </c>
      <c r="B43" s="4" t="s">
        <v>12</v>
      </c>
      <c r="C43" s="1" t="s">
        <v>10</v>
      </c>
      <c r="D43" s="2">
        <v>480</v>
      </c>
      <c r="E43">
        <f t="shared" si="0"/>
        <v>8</v>
      </c>
      <c r="F43" s="12">
        <v>0</v>
      </c>
      <c r="G43" s="14">
        <v>0</v>
      </c>
      <c r="H43" s="13">
        <f t="shared" si="1"/>
        <v>0</v>
      </c>
      <c r="I43">
        <v>0</v>
      </c>
      <c r="J43">
        <v>0</v>
      </c>
      <c r="K43">
        <v>0</v>
      </c>
      <c r="L43">
        <v>0</v>
      </c>
    </row>
    <row r="44" spans="1:12" ht="15.5" x14ac:dyDescent="0.35">
      <c r="A44" s="1">
        <v>2019</v>
      </c>
      <c r="B44" s="4" t="s">
        <v>13</v>
      </c>
      <c r="C44" s="1" t="s">
        <v>10</v>
      </c>
      <c r="D44" s="2">
        <v>1659</v>
      </c>
      <c r="E44">
        <f t="shared" si="0"/>
        <v>27.65</v>
      </c>
      <c r="F44" s="12">
        <v>0</v>
      </c>
      <c r="G44" s="14">
        <v>0</v>
      </c>
      <c r="H44" s="13">
        <f t="shared" si="1"/>
        <v>0</v>
      </c>
      <c r="I44">
        <v>0</v>
      </c>
      <c r="J44">
        <v>0</v>
      </c>
      <c r="K44">
        <v>0</v>
      </c>
      <c r="L44">
        <v>0</v>
      </c>
    </row>
    <row r="45" spans="1:12" ht="15.5" x14ac:dyDescent="0.35">
      <c r="A45" s="1">
        <v>2019</v>
      </c>
      <c r="B45" s="4" t="s">
        <v>14</v>
      </c>
      <c r="C45" s="1" t="s">
        <v>10</v>
      </c>
      <c r="D45" s="2">
        <v>1935</v>
      </c>
      <c r="E45">
        <f t="shared" si="0"/>
        <v>32.25</v>
      </c>
      <c r="F45" s="12">
        <v>0</v>
      </c>
      <c r="G45" s="14">
        <v>0</v>
      </c>
      <c r="H45" s="13">
        <f t="shared" si="1"/>
        <v>0</v>
      </c>
      <c r="I45">
        <v>0</v>
      </c>
      <c r="J45">
        <v>0</v>
      </c>
      <c r="K45">
        <v>0</v>
      </c>
      <c r="L45">
        <v>0</v>
      </c>
    </row>
    <row r="46" spans="1:12" ht="15.5" x14ac:dyDescent="0.35">
      <c r="A46" s="1">
        <v>2019</v>
      </c>
      <c r="B46" s="4" t="s">
        <v>15</v>
      </c>
      <c r="C46" s="1" t="s">
        <v>10</v>
      </c>
      <c r="D46" s="2">
        <v>687</v>
      </c>
      <c r="E46">
        <f t="shared" si="0"/>
        <v>11.45</v>
      </c>
      <c r="F46" s="12">
        <v>0</v>
      </c>
      <c r="G46" s="14">
        <v>0</v>
      </c>
      <c r="H46" s="13">
        <f t="shared" si="1"/>
        <v>0</v>
      </c>
      <c r="I46">
        <v>0</v>
      </c>
      <c r="J46">
        <v>0</v>
      </c>
      <c r="K46">
        <v>0</v>
      </c>
      <c r="L46">
        <v>0</v>
      </c>
    </row>
    <row r="47" spans="1:12" ht="15.5" x14ac:dyDescent="0.35">
      <c r="A47" s="1">
        <v>2019</v>
      </c>
      <c r="B47" s="4" t="s">
        <v>16</v>
      </c>
      <c r="C47" s="1" t="s">
        <v>17</v>
      </c>
      <c r="D47" s="2">
        <v>336</v>
      </c>
      <c r="E47">
        <f t="shared" si="0"/>
        <v>5.6</v>
      </c>
      <c r="F47" s="12">
        <v>0</v>
      </c>
      <c r="G47" s="14">
        <v>0</v>
      </c>
      <c r="H47" s="13">
        <f t="shared" si="1"/>
        <v>0</v>
      </c>
      <c r="I47">
        <v>0</v>
      </c>
      <c r="J47">
        <v>0</v>
      </c>
      <c r="K47">
        <v>0</v>
      </c>
      <c r="L47">
        <v>0</v>
      </c>
    </row>
    <row r="48" spans="1:12" ht="15.5" x14ac:dyDescent="0.35">
      <c r="A48" s="1">
        <v>2019</v>
      </c>
      <c r="B48" s="4" t="s">
        <v>18</v>
      </c>
      <c r="C48" s="1" t="s">
        <v>5</v>
      </c>
      <c r="D48" s="2">
        <v>648</v>
      </c>
      <c r="E48">
        <f t="shared" si="0"/>
        <v>10.8</v>
      </c>
      <c r="F48" s="12">
        <v>13</v>
      </c>
      <c r="G48" s="14">
        <v>1.2037037037037037</v>
      </c>
      <c r="H48" s="13">
        <f t="shared" si="1"/>
        <v>120.37037037037037</v>
      </c>
      <c r="I48">
        <v>0</v>
      </c>
      <c r="J48">
        <v>0</v>
      </c>
      <c r="K48">
        <v>0</v>
      </c>
      <c r="L48">
        <v>0</v>
      </c>
    </row>
    <row r="49" spans="1:12" ht="15.5" x14ac:dyDescent="0.35">
      <c r="A49" s="1">
        <v>2019</v>
      </c>
      <c r="B49" s="4" t="s">
        <v>19</v>
      </c>
      <c r="C49" s="1" t="s">
        <v>5</v>
      </c>
      <c r="D49" s="2">
        <v>543</v>
      </c>
      <c r="E49">
        <f t="shared" si="0"/>
        <v>9.0500000000000007</v>
      </c>
      <c r="F49" s="12">
        <v>5</v>
      </c>
      <c r="G49" s="14">
        <v>0.55248618784530379</v>
      </c>
      <c r="H49" s="13">
        <f t="shared" si="1"/>
        <v>55.248618784530379</v>
      </c>
      <c r="I49">
        <v>1</v>
      </c>
      <c r="J49">
        <v>1</v>
      </c>
      <c r="K49">
        <v>0</v>
      </c>
      <c r="L49">
        <v>0</v>
      </c>
    </row>
    <row r="50" spans="1:12" ht="15.5" x14ac:dyDescent="0.35">
      <c r="A50" s="1">
        <v>2020</v>
      </c>
      <c r="B50" s="4" t="s">
        <v>4</v>
      </c>
      <c r="C50" s="1" t="s">
        <v>5</v>
      </c>
      <c r="D50" s="2">
        <v>672</v>
      </c>
      <c r="E50">
        <f t="shared" si="0"/>
        <v>11.2</v>
      </c>
      <c r="F50" s="12">
        <v>1</v>
      </c>
      <c r="G50" s="14">
        <v>8.9285714285714288E-2</v>
      </c>
      <c r="H50" s="13">
        <f t="shared" si="1"/>
        <v>8.9285714285714288</v>
      </c>
      <c r="I50">
        <v>0</v>
      </c>
      <c r="J50">
        <v>0</v>
      </c>
      <c r="K50">
        <v>0</v>
      </c>
      <c r="L50">
        <v>0</v>
      </c>
    </row>
    <row r="51" spans="1:12" ht="15.5" x14ac:dyDescent="0.35">
      <c r="A51" s="1">
        <v>2020</v>
      </c>
      <c r="B51" s="4" t="s">
        <v>6</v>
      </c>
      <c r="C51" s="1" t="s">
        <v>5</v>
      </c>
      <c r="D51" s="2">
        <v>630</v>
      </c>
      <c r="E51">
        <f t="shared" si="0"/>
        <v>10.5</v>
      </c>
      <c r="F51" s="12">
        <v>0</v>
      </c>
      <c r="G51" s="14">
        <v>0</v>
      </c>
      <c r="H51" s="13">
        <f t="shared" si="1"/>
        <v>0</v>
      </c>
      <c r="I51">
        <v>0</v>
      </c>
      <c r="J51">
        <v>0</v>
      </c>
      <c r="K51">
        <v>0</v>
      </c>
      <c r="L51">
        <v>0</v>
      </c>
    </row>
    <row r="52" spans="1:12" ht="15.5" x14ac:dyDescent="0.35">
      <c r="A52" s="1">
        <v>2020</v>
      </c>
      <c r="B52" s="4" t="s">
        <v>7</v>
      </c>
      <c r="C52" s="1" t="s">
        <v>8</v>
      </c>
      <c r="D52" s="2">
        <v>552</v>
      </c>
      <c r="E52">
        <f t="shared" si="0"/>
        <v>9.1999999999999993</v>
      </c>
      <c r="F52" s="12">
        <v>0</v>
      </c>
      <c r="G52" s="14">
        <v>0</v>
      </c>
      <c r="H52" s="13">
        <f t="shared" si="1"/>
        <v>0</v>
      </c>
      <c r="I52">
        <v>0</v>
      </c>
      <c r="J52">
        <v>0</v>
      </c>
      <c r="K52">
        <v>0</v>
      </c>
      <c r="L52">
        <v>0</v>
      </c>
    </row>
    <row r="53" spans="1:12" ht="15.5" x14ac:dyDescent="0.35">
      <c r="A53" s="1">
        <v>2020</v>
      </c>
      <c r="B53" s="4" t="s">
        <v>9</v>
      </c>
      <c r="C53" s="1" t="s">
        <v>10</v>
      </c>
      <c r="D53" s="2">
        <v>600</v>
      </c>
      <c r="E53">
        <f t="shared" si="0"/>
        <v>10</v>
      </c>
      <c r="F53" s="12">
        <v>0</v>
      </c>
      <c r="G53" s="14">
        <v>0</v>
      </c>
      <c r="H53" s="13">
        <f t="shared" si="1"/>
        <v>0</v>
      </c>
      <c r="I53">
        <v>0</v>
      </c>
      <c r="J53">
        <v>0</v>
      </c>
      <c r="K53">
        <v>0</v>
      </c>
      <c r="L53">
        <v>0</v>
      </c>
    </row>
    <row r="54" spans="1:12" ht="15.5" x14ac:dyDescent="0.35">
      <c r="A54" s="1">
        <v>2020</v>
      </c>
      <c r="B54" s="4" t="s">
        <v>11</v>
      </c>
      <c r="C54" s="1" t="s">
        <v>10</v>
      </c>
      <c r="D54" s="2">
        <v>540</v>
      </c>
      <c r="E54">
        <f t="shared" si="0"/>
        <v>9</v>
      </c>
      <c r="F54" s="12">
        <v>5</v>
      </c>
      <c r="G54" s="14">
        <v>0.55555555555555558</v>
      </c>
      <c r="H54" s="13">
        <f t="shared" si="1"/>
        <v>55.555555555555557</v>
      </c>
      <c r="I54">
        <v>0</v>
      </c>
      <c r="J54">
        <v>0</v>
      </c>
      <c r="K54">
        <v>0</v>
      </c>
      <c r="L54">
        <v>0</v>
      </c>
    </row>
    <row r="55" spans="1:12" ht="15.5" x14ac:dyDescent="0.35">
      <c r="A55" s="1">
        <v>2020</v>
      </c>
      <c r="B55" s="4" t="s">
        <v>12</v>
      </c>
      <c r="C55" s="1" t="s">
        <v>10</v>
      </c>
      <c r="D55" s="2">
        <v>270</v>
      </c>
      <c r="E55">
        <f t="shared" si="0"/>
        <v>4.5</v>
      </c>
      <c r="F55" s="12">
        <v>2</v>
      </c>
      <c r="G55" s="14">
        <v>0.44444444444444442</v>
      </c>
      <c r="H55" s="13">
        <f t="shared" si="1"/>
        <v>44.444444444444443</v>
      </c>
      <c r="I55">
        <v>0</v>
      </c>
      <c r="J55">
        <v>0</v>
      </c>
      <c r="K55">
        <v>0</v>
      </c>
      <c r="L55">
        <v>0</v>
      </c>
    </row>
    <row r="56" spans="1:12" ht="15.5" x14ac:dyDescent="0.35">
      <c r="A56" s="1">
        <v>2020</v>
      </c>
      <c r="B56" s="4" t="s">
        <v>13</v>
      </c>
      <c r="C56" s="1" t="s">
        <v>10</v>
      </c>
      <c r="D56" s="2">
        <v>291</v>
      </c>
      <c r="E56">
        <f t="shared" si="0"/>
        <v>4.8499999999999996</v>
      </c>
      <c r="F56" s="12">
        <v>0</v>
      </c>
      <c r="G56" s="14">
        <v>0</v>
      </c>
      <c r="H56" s="13">
        <f t="shared" si="1"/>
        <v>0</v>
      </c>
      <c r="I56">
        <v>0</v>
      </c>
      <c r="J56">
        <v>0</v>
      </c>
      <c r="K56">
        <v>0</v>
      </c>
      <c r="L56">
        <v>0</v>
      </c>
    </row>
    <row r="57" spans="1:12" ht="15.5" x14ac:dyDescent="0.35">
      <c r="A57" s="1">
        <v>2020</v>
      </c>
      <c r="B57" s="4" t="s">
        <v>14</v>
      </c>
      <c r="C57" s="1" t="s">
        <v>10</v>
      </c>
      <c r="D57" s="2">
        <v>120</v>
      </c>
      <c r="E57">
        <f t="shared" si="0"/>
        <v>2</v>
      </c>
      <c r="F57" s="12">
        <v>0</v>
      </c>
      <c r="G57" s="14">
        <v>0</v>
      </c>
      <c r="H57" s="13">
        <f t="shared" si="1"/>
        <v>0</v>
      </c>
      <c r="I57">
        <v>0</v>
      </c>
      <c r="J57">
        <v>0</v>
      </c>
      <c r="K57">
        <v>0</v>
      </c>
      <c r="L57">
        <v>0</v>
      </c>
    </row>
    <row r="58" spans="1:12" ht="15.5" x14ac:dyDescent="0.35">
      <c r="A58" s="1">
        <v>2020</v>
      </c>
      <c r="B58" s="4" t="s">
        <v>15</v>
      </c>
      <c r="C58" s="1" t="s">
        <v>10</v>
      </c>
      <c r="D58" s="2">
        <v>165</v>
      </c>
      <c r="E58">
        <f t="shared" si="0"/>
        <v>2.75</v>
      </c>
      <c r="F58" s="12">
        <v>1</v>
      </c>
      <c r="G58" s="14">
        <v>0.36363636363636365</v>
      </c>
      <c r="H58" s="13">
        <f t="shared" si="1"/>
        <v>36.363636363636367</v>
      </c>
      <c r="I58">
        <v>0</v>
      </c>
      <c r="J58">
        <v>0</v>
      </c>
      <c r="K58">
        <v>0</v>
      </c>
      <c r="L58">
        <v>0</v>
      </c>
    </row>
    <row r="59" spans="1:12" ht="15.5" x14ac:dyDescent="0.35">
      <c r="A59" s="1">
        <v>2020</v>
      </c>
      <c r="B59" s="4" t="s">
        <v>16</v>
      </c>
      <c r="C59" s="1" t="s">
        <v>17</v>
      </c>
      <c r="D59" s="2">
        <v>717</v>
      </c>
      <c r="E59">
        <f t="shared" si="0"/>
        <v>11.95</v>
      </c>
      <c r="F59" s="12">
        <v>5</v>
      </c>
      <c r="G59" s="14">
        <v>0.41841004184100422</v>
      </c>
      <c r="H59" s="13">
        <f t="shared" si="1"/>
        <v>41.84100418410042</v>
      </c>
      <c r="I59">
        <v>0</v>
      </c>
      <c r="J59">
        <v>0</v>
      </c>
      <c r="K59">
        <v>0</v>
      </c>
      <c r="L59">
        <v>0</v>
      </c>
    </row>
    <row r="60" spans="1:12" ht="15.5" x14ac:dyDescent="0.35">
      <c r="A60" s="1">
        <v>2020</v>
      </c>
      <c r="B60" s="4" t="s">
        <v>18</v>
      </c>
      <c r="C60" s="1" t="s">
        <v>5</v>
      </c>
      <c r="D60" s="2">
        <v>561</v>
      </c>
      <c r="E60">
        <f t="shared" si="0"/>
        <v>9.35</v>
      </c>
      <c r="F60" s="12">
        <v>3</v>
      </c>
      <c r="G60" s="14">
        <v>0.32085561497326204</v>
      </c>
      <c r="H60" s="13">
        <f t="shared" si="1"/>
        <v>32.085561497326204</v>
      </c>
      <c r="I60">
        <v>0</v>
      </c>
      <c r="J60">
        <v>0</v>
      </c>
      <c r="K60">
        <v>0</v>
      </c>
      <c r="L60">
        <v>0</v>
      </c>
    </row>
    <row r="61" spans="1:12" ht="15.5" x14ac:dyDescent="0.35">
      <c r="A61" s="1">
        <v>2020</v>
      </c>
      <c r="B61" s="4" t="s">
        <v>19</v>
      </c>
      <c r="C61" s="1" t="s">
        <v>5</v>
      </c>
      <c r="D61" s="2">
        <v>786</v>
      </c>
      <c r="E61">
        <f t="shared" si="0"/>
        <v>13.1</v>
      </c>
      <c r="F61" s="12">
        <v>8</v>
      </c>
      <c r="G61" s="14">
        <v>0.61068702290076338</v>
      </c>
      <c r="H61" s="13">
        <f t="shared" si="1"/>
        <v>61.068702290076338</v>
      </c>
      <c r="I61">
        <v>0</v>
      </c>
      <c r="J61">
        <v>0</v>
      </c>
      <c r="K61">
        <v>0</v>
      </c>
      <c r="L61">
        <v>0</v>
      </c>
    </row>
    <row r="62" spans="1:12" ht="15.5" x14ac:dyDescent="0.35">
      <c r="A62" s="1">
        <v>2021</v>
      </c>
      <c r="B62" s="4" t="s">
        <v>4</v>
      </c>
      <c r="C62" s="1" t="s">
        <v>5</v>
      </c>
      <c r="D62" s="2">
        <v>684</v>
      </c>
      <c r="E62">
        <f t="shared" si="0"/>
        <v>11.4</v>
      </c>
      <c r="F62" s="12">
        <v>2</v>
      </c>
      <c r="G62" s="14">
        <v>0.17543859649122806</v>
      </c>
      <c r="H62" s="13">
        <f t="shared" si="1"/>
        <v>17.543859649122805</v>
      </c>
      <c r="I62">
        <v>0</v>
      </c>
      <c r="J62">
        <v>0</v>
      </c>
      <c r="K62">
        <v>0</v>
      </c>
      <c r="L62">
        <v>0</v>
      </c>
    </row>
    <row r="63" spans="1:12" ht="15.5" x14ac:dyDescent="0.35">
      <c r="A63" s="1">
        <v>2021</v>
      </c>
      <c r="B63" s="4" t="s">
        <v>6</v>
      </c>
      <c r="C63" s="1" t="s">
        <v>5</v>
      </c>
      <c r="D63" s="2">
        <v>462</v>
      </c>
      <c r="E63">
        <f t="shared" si="0"/>
        <v>7.7</v>
      </c>
      <c r="F63" s="12">
        <v>1</v>
      </c>
      <c r="G63" s="14">
        <v>0.12987012987012986</v>
      </c>
      <c r="H63" s="13">
        <f t="shared" si="1"/>
        <v>12.987012987012985</v>
      </c>
      <c r="I63">
        <v>0</v>
      </c>
      <c r="J63">
        <v>0</v>
      </c>
      <c r="K63">
        <v>0</v>
      </c>
      <c r="L63">
        <v>0</v>
      </c>
    </row>
    <row r="64" spans="1:12" ht="15.5" x14ac:dyDescent="0.35">
      <c r="A64" s="1">
        <v>2021</v>
      </c>
      <c r="B64" s="4" t="s">
        <v>7</v>
      </c>
      <c r="C64" s="1" t="s">
        <v>8</v>
      </c>
      <c r="D64" s="2">
        <v>552</v>
      </c>
      <c r="E64">
        <f t="shared" si="0"/>
        <v>9.1999999999999993</v>
      </c>
      <c r="F64" s="12">
        <v>1</v>
      </c>
      <c r="G64" s="14">
        <v>0</v>
      </c>
      <c r="H64" s="13">
        <f t="shared" si="1"/>
        <v>0</v>
      </c>
      <c r="I64">
        <v>1</v>
      </c>
      <c r="J64">
        <v>1</v>
      </c>
      <c r="K64">
        <v>0</v>
      </c>
      <c r="L64">
        <v>0</v>
      </c>
    </row>
    <row r="65" spans="1:12" ht="15.5" x14ac:dyDescent="0.35">
      <c r="A65" s="1">
        <v>2021</v>
      </c>
      <c r="B65" s="4" t="s">
        <v>9</v>
      </c>
      <c r="C65" s="1" t="s">
        <v>10</v>
      </c>
      <c r="D65" s="2">
        <v>534</v>
      </c>
      <c r="E65">
        <f t="shared" si="0"/>
        <v>8.9</v>
      </c>
      <c r="F65" s="12">
        <v>1</v>
      </c>
      <c r="G65" s="14">
        <v>0.11235955056179775</v>
      </c>
      <c r="H65" s="13">
        <f t="shared" si="1"/>
        <v>11.235955056179774</v>
      </c>
      <c r="I65">
        <v>2</v>
      </c>
      <c r="J65">
        <v>2</v>
      </c>
      <c r="K65">
        <v>0</v>
      </c>
      <c r="L65">
        <v>0</v>
      </c>
    </row>
    <row r="66" spans="1:12" ht="15.5" x14ac:dyDescent="0.35">
      <c r="A66" s="1">
        <v>2021</v>
      </c>
      <c r="B66" s="4" t="s">
        <v>11</v>
      </c>
      <c r="C66" s="1" t="s">
        <v>10</v>
      </c>
      <c r="D66" s="2">
        <v>672</v>
      </c>
      <c r="E66">
        <f t="shared" si="0"/>
        <v>11.2</v>
      </c>
      <c r="F66" s="12">
        <v>0</v>
      </c>
      <c r="G66" s="14">
        <v>0</v>
      </c>
      <c r="H66" s="13">
        <f t="shared" si="1"/>
        <v>0</v>
      </c>
      <c r="I66">
        <v>0</v>
      </c>
      <c r="J66">
        <v>0</v>
      </c>
      <c r="K66">
        <v>0</v>
      </c>
      <c r="L66">
        <v>0</v>
      </c>
    </row>
    <row r="67" spans="1:12" ht="15.5" x14ac:dyDescent="0.35">
      <c r="A67" s="1">
        <v>2021</v>
      </c>
      <c r="B67" s="4" t="s">
        <v>12</v>
      </c>
      <c r="C67" s="1" t="s">
        <v>10</v>
      </c>
      <c r="D67" s="2">
        <v>624</v>
      </c>
      <c r="E67">
        <f t="shared" ref="E67:E113" si="2">D67/60</f>
        <v>10.4</v>
      </c>
      <c r="F67" s="12">
        <v>0</v>
      </c>
      <c r="G67" s="14">
        <v>0</v>
      </c>
      <c r="H67" s="13">
        <f t="shared" ref="H67:H113" si="3">G67*100</f>
        <v>0</v>
      </c>
      <c r="I67">
        <v>0</v>
      </c>
      <c r="J67">
        <v>0</v>
      </c>
      <c r="K67">
        <v>0</v>
      </c>
      <c r="L67">
        <v>0</v>
      </c>
    </row>
    <row r="68" spans="1:12" ht="15.5" x14ac:dyDescent="0.35">
      <c r="A68" s="1">
        <v>2021</v>
      </c>
      <c r="B68" s="4" t="s">
        <v>13</v>
      </c>
      <c r="C68" s="1" t="s">
        <v>10</v>
      </c>
      <c r="D68" s="2">
        <v>669</v>
      </c>
      <c r="E68">
        <f t="shared" si="2"/>
        <v>11.15</v>
      </c>
      <c r="F68" s="12">
        <v>0</v>
      </c>
      <c r="G68" s="14">
        <v>0</v>
      </c>
      <c r="H68" s="13">
        <f t="shared" si="3"/>
        <v>0</v>
      </c>
      <c r="I68">
        <v>0</v>
      </c>
      <c r="J68">
        <v>0</v>
      </c>
      <c r="K68">
        <v>0</v>
      </c>
      <c r="L68">
        <v>0</v>
      </c>
    </row>
    <row r="69" spans="1:12" ht="15.5" x14ac:dyDescent="0.35">
      <c r="A69" s="1">
        <v>2021</v>
      </c>
      <c r="B69" s="4" t="s">
        <v>14</v>
      </c>
      <c r="C69" s="1" t="s">
        <v>10</v>
      </c>
      <c r="D69" s="2">
        <v>2733</v>
      </c>
      <c r="E69">
        <f t="shared" si="2"/>
        <v>45.55</v>
      </c>
      <c r="F69" s="12">
        <v>1</v>
      </c>
      <c r="G69" s="14">
        <v>2.1953896816684963E-2</v>
      </c>
      <c r="H69" s="13">
        <f t="shared" si="3"/>
        <v>2.1953896816684964</v>
      </c>
      <c r="I69">
        <v>1</v>
      </c>
      <c r="J69">
        <v>1</v>
      </c>
      <c r="K69">
        <v>0</v>
      </c>
      <c r="L69">
        <v>0</v>
      </c>
    </row>
    <row r="70" spans="1:12" ht="15.5" x14ac:dyDescent="0.35">
      <c r="A70" s="1">
        <v>2021</v>
      </c>
      <c r="B70" s="4" t="s">
        <v>15</v>
      </c>
      <c r="C70" s="1" t="s">
        <v>10</v>
      </c>
      <c r="D70" s="2">
        <v>1416</v>
      </c>
      <c r="E70">
        <f t="shared" si="2"/>
        <v>23.6</v>
      </c>
      <c r="F70" s="12">
        <v>2</v>
      </c>
      <c r="G70" s="14">
        <v>8.4745762711864403E-2</v>
      </c>
      <c r="H70" s="13">
        <f t="shared" si="3"/>
        <v>8.4745762711864394</v>
      </c>
      <c r="I70">
        <v>1</v>
      </c>
      <c r="J70">
        <v>1</v>
      </c>
      <c r="K70">
        <v>0</v>
      </c>
      <c r="L70">
        <v>0</v>
      </c>
    </row>
    <row r="71" spans="1:12" ht="15.5" x14ac:dyDescent="0.35">
      <c r="A71" s="1">
        <v>2021</v>
      </c>
      <c r="B71" s="4" t="s">
        <v>16</v>
      </c>
      <c r="C71" s="1" t="s">
        <v>17</v>
      </c>
      <c r="D71" s="2">
        <v>906</v>
      </c>
      <c r="E71">
        <f t="shared" si="2"/>
        <v>15.1</v>
      </c>
      <c r="F71" s="12">
        <v>10</v>
      </c>
      <c r="G71" s="14">
        <v>0.66225165562913912</v>
      </c>
      <c r="H71" s="13">
        <f t="shared" si="3"/>
        <v>66.225165562913915</v>
      </c>
      <c r="I71">
        <v>7</v>
      </c>
      <c r="J71">
        <v>7</v>
      </c>
      <c r="K71">
        <v>0</v>
      </c>
      <c r="L71">
        <v>0</v>
      </c>
    </row>
    <row r="72" spans="1:12" ht="15.5" x14ac:dyDescent="0.35">
      <c r="A72" s="1">
        <v>2021</v>
      </c>
      <c r="B72" s="4" t="s">
        <v>18</v>
      </c>
      <c r="C72" s="1" t="s">
        <v>5</v>
      </c>
      <c r="D72" s="2">
        <v>741</v>
      </c>
      <c r="E72">
        <f t="shared" si="2"/>
        <v>12.35</v>
      </c>
      <c r="F72" s="12">
        <v>8</v>
      </c>
      <c r="G72" s="14">
        <v>0.64777327935222673</v>
      </c>
      <c r="H72" s="13">
        <f t="shared" si="3"/>
        <v>64.777327935222672</v>
      </c>
      <c r="I72">
        <v>0</v>
      </c>
      <c r="J72">
        <v>0</v>
      </c>
      <c r="K72">
        <v>0</v>
      </c>
      <c r="L72">
        <v>0</v>
      </c>
    </row>
    <row r="73" spans="1:12" ht="15.5" x14ac:dyDescent="0.35">
      <c r="A73" s="1">
        <v>2021</v>
      </c>
      <c r="B73" s="4" t="s">
        <v>19</v>
      </c>
      <c r="C73" s="1" t="s">
        <v>5</v>
      </c>
      <c r="D73" s="2">
        <v>1317</v>
      </c>
      <c r="E73">
        <f t="shared" si="2"/>
        <v>21.95</v>
      </c>
      <c r="F73" s="12">
        <v>20</v>
      </c>
      <c r="G73" s="14">
        <v>0.91116173120728927</v>
      </c>
      <c r="H73" s="13">
        <f t="shared" si="3"/>
        <v>91.116173120728931</v>
      </c>
      <c r="I73">
        <v>1</v>
      </c>
      <c r="J73">
        <v>1</v>
      </c>
      <c r="K73">
        <v>0</v>
      </c>
      <c r="L73">
        <v>0</v>
      </c>
    </row>
    <row r="74" spans="1:12" ht="15.5" x14ac:dyDescent="0.35">
      <c r="A74" s="1">
        <v>2022</v>
      </c>
      <c r="B74" s="4" t="s">
        <v>4</v>
      </c>
      <c r="C74" s="1" t="s">
        <v>5</v>
      </c>
      <c r="D74" s="2">
        <v>1326</v>
      </c>
      <c r="E74">
        <f t="shared" si="2"/>
        <v>22.1</v>
      </c>
      <c r="F74" s="12">
        <v>43</v>
      </c>
      <c r="G74" s="14">
        <v>1.9457013574660633</v>
      </c>
      <c r="H74" s="13">
        <f t="shared" si="3"/>
        <v>194.57013574660633</v>
      </c>
      <c r="I74">
        <v>5</v>
      </c>
      <c r="J74">
        <v>4</v>
      </c>
      <c r="K74">
        <v>1</v>
      </c>
      <c r="L74">
        <v>0</v>
      </c>
    </row>
    <row r="75" spans="1:12" ht="15.5" x14ac:dyDescent="0.35">
      <c r="A75" s="1">
        <v>2022</v>
      </c>
      <c r="B75" s="4" t="s">
        <v>6</v>
      </c>
      <c r="C75" s="1" t="s">
        <v>5</v>
      </c>
      <c r="D75" s="2">
        <v>1191</v>
      </c>
      <c r="E75">
        <f t="shared" si="2"/>
        <v>19.850000000000001</v>
      </c>
      <c r="F75" s="12">
        <v>25</v>
      </c>
      <c r="G75" s="14">
        <v>1.2594458438287153</v>
      </c>
      <c r="H75" s="13">
        <f t="shared" si="3"/>
        <v>125.94458438287153</v>
      </c>
      <c r="I75">
        <v>3</v>
      </c>
      <c r="J75">
        <v>2</v>
      </c>
      <c r="K75">
        <v>1</v>
      </c>
      <c r="L75">
        <v>0</v>
      </c>
    </row>
    <row r="76" spans="1:12" ht="15.5" x14ac:dyDescent="0.35">
      <c r="A76" s="1">
        <v>2022</v>
      </c>
      <c r="B76" s="4" t="s">
        <v>7</v>
      </c>
      <c r="C76" s="1" t="s">
        <v>8</v>
      </c>
      <c r="D76" s="2">
        <v>2715</v>
      </c>
      <c r="E76">
        <f t="shared" si="2"/>
        <v>45.25</v>
      </c>
      <c r="F76" s="12">
        <v>8</v>
      </c>
      <c r="G76" s="14">
        <v>0.17679558011049723</v>
      </c>
      <c r="H76" s="13">
        <f t="shared" si="3"/>
        <v>17.679558011049721</v>
      </c>
      <c r="I76">
        <v>4</v>
      </c>
      <c r="J76">
        <v>3</v>
      </c>
      <c r="K76">
        <v>1</v>
      </c>
      <c r="L76">
        <v>0</v>
      </c>
    </row>
    <row r="77" spans="1:12" ht="15.5" x14ac:dyDescent="0.35">
      <c r="A77" s="1">
        <v>2022</v>
      </c>
      <c r="B77" s="4" t="s">
        <v>9</v>
      </c>
      <c r="C77" s="1" t="s">
        <v>10</v>
      </c>
      <c r="D77" s="2">
        <v>2574</v>
      </c>
      <c r="E77">
        <f t="shared" si="2"/>
        <v>42.9</v>
      </c>
      <c r="F77" s="12">
        <v>2</v>
      </c>
      <c r="G77" s="14">
        <v>4.6620046620046623E-2</v>
      </c>
      <c r="H77" s="13">
        <f t="shared" si="3"/>
        <v>4.6620046620046622</v>
      </c>
      <c r="I77">
        <v>3</v>
      </c>
      <c r="J77">
        <v>3</v>
      </c>
      <c r="K77">
        <v>0</v>
      </c>
      <c r="L77">
        <v>0</v>
      </c>
    </row>
    <row r="78" spans="1:12" ht="15.5" x14ac:dyDescent="0.35">
      <c r="A78" s="1">
        <v>2022</v>
      </c>
      <c r="B78" s="4" t="s">
        <v>11</v>
      </c>
      <c r="C78" s="1" t="s">
        <v>10</v>
      </c>
      <c r="D78" s="2">
        <v>2682</v>
      </c>
      <c r="E78">
        <f t="shared" si="2"/>
        <v>44.7</v>
      </c>
      <c r="F78" s="12">
        <v>2</v>
      </c>
      <c r="G78" s="14">
        <v>4.4742729306487691E-2</v>
      </c>
      <c r="H78" s="13">
        <f t="shared" si="3"/>
        <v>4.4742729306487687</v>
      </c>
      <c r="I78">
        <v>3</v>
      </c>
      <c r="J78">
        <v>3</v>
      </c>
      <c r="K78">
        <v>0</v>
      </c>
      <c r="L78">
        <v>0</v>
      </c>
    </row>
    <row r="79" spans="1:12" ht="15.5" x14ac:dyDescent="0.35">
      <c r="A79" s="1">
        <v>2022</v>
      </c>
      <c r="B79" s="4" t="s">
        <v>12</v>
      </c>
      <c r="C79" s="1" t="s">
        <v>10</v>
      </c>
      <c r="D79" s="2">
        <v>3669</v>
      </c>
      <c r="E79">
        <f t="shared" si="2"/>
        <v>61.15</v>
      </c>
      <c r="F79" s="12">
        <v>8</v>
      </c>
      <c r="G79" s="14">
        <v>0.13082583810302534</v>
      </c>
      <c r="H79" s="13">
        <f t="shared" si="3"/>
        <v>13.082583810302534</v>
      </c>
      <c r="I79">
        <v>2</v>
      </c>
      <c r="J79">
        <v>2</v>
      </c>
      <c r="K79">
        <v>0</v>
      </c>
      <c r="L79">
        <v>0</v>
      </c>
    </row>
    <row r="80" spans="1:12" ht="15.5" x14ac:dyDescent="0.35">
      <c r="A80" s="1">
        <v>2022</v>
      </c>
      <c r="B80" s="4" t="s">
        <v>13</v>
      </c>
      <c r="C80" s="1" t="s">
        <v>10</v>
      </c>
      <c r="D80" s="2">
        <v>3744</v>
      </c>
      <c r="E80">
        <f t="shared" si="2"/>
        <v>62.4</v>
      </c>
      <c r="F80" s="12">
        <v>1</v>
      </c>
      <c r="G80" s="14">
        <v>1.6025641025641028E-2</v>
      </c>
      <c r="H80" s="13">
        <f t="shared" si="3"/>
        <v>1.6025641025641029</v>
      </c>
      <c r="I80">
        <v>0</v>
      </c>
      <c r="J80">
        <v>0</v>
      </c>
      <c r="K80">
        <v>0</v>
      </c>
      <c r="L80">
        <v>0</v>
      </c>
    </row>
    <row r="81" spans="1:12" ht="15.5" x14ac:dyDescent="0.35">
      <c r="A81" s="1">
        <v>2022</v>
      </c>
      <c r="B81" s="4" t="s">
        <v>14</v>
      </c>
      <c r="C81" s="1" t="s">
        <v>10</v>
      </c>
      <c r="D81" s="2">
        <v>1200</v>
      </c>
      <c r="E81">
        <f t="shared" si="2"/>
        <v>20</v>
      </c>
      <c r="F81" s="12">
        <v>2</v>
      </c>
      <c r="G81" s="14">
        <v>0.1</v>
      </c>
      <c r="H81" s="13">
        <f t="shared" si="3"/>
        <v>10</v>
      </c>
      <c r="I81">
        <v>0</v>
      </c>
      <c r="J81">
        <v>0</v>
      </c>
      <c r="K81">
        <v>0</v>
      </c>
      <c r="L81">
        <v>0</v>
      </c>
    </row>
    <row r="82" spans="1:12" ht="15.5" x14ac:dyDescent="0.35">
      <c r="A82" s="1">
        <v>2022</v>
      </c>
      <c r="B82" s="4" t="s">
        <v>15</v>
      </c>
      <c r="C82" s="1" t="s">
        <v>10</v>
      </c>
      <c r="D82" s="2">
        <v>2031</v>
      </c>
      <c r="E82">
        <f t="shared" si="2"/>
        <v>33.85</v>
      </c>
      <c r="F82" s="12">
        <v>1</v>
      </c>
      <c r="G82" s="14">
        <v>2.9542097488921712E-2</v>
      </c>
      <c r="H82" s="13">
        <f t="shared" si="3"/>
        <v>2.954209748892171</v>
      </c>
      <c r="I82">
        <v>0</v>
      </c>
      <c r="J82">
        <v>0</v>
      </c>
      <c r="K82">
        <v>0</v>
      </c>
      <c r="L82">
        <v>0</v>
      </c>
    </row>
    <row r="83" spans="1:12" ht="15.5" x14ac:dyDescent="0.35">
      <c r="A83" s="1">
        <v>2022</v>
      </c>
      <c r="B83" s="4" t="s">
        <v>16</v>
      </c>
      <c r="C83" s="1" t="s">
        <v>17</v>
      </c>
      <c r="D83" s="2">
        <v>2226</v>
      </c>
      <c r="E83">
        <f t="shared" si="2"/>
        <v>37.1</v>
      </c>
      <c r="F83" s="12">
        <v>3</v>
      </c>
      <c r="G83" s="14">
        <v>8.0862533692722366E-2</v>
      </c>
      <c r="H83" s="13">
        <f t="shared" si="3"/>
        <v>8.0862533692722369</v>
      </c>
      <c r="I83">
        <v>0</v>
      </c>
      <c r="J83">
        <v>0</v>
      </c>
      <c r="K83">
        <v>0</v>
      </c>
      <c r="L83">
        <v>0</v>
      </c>
    </row>
    <row r="84" spans="1:12" ht="15.5" x14ac:dyDescent="0.35">
      <c r="A84" s="1">
        <v>2022</v>
      </c>
      <c r="B84" s="4" t="s">
        <v>18</v>
      </c>
      <c r="C84" s="1" t="s">
        <v>5</v>
      </c>
      <c r="D84" s="2">
        <v>1185</v>
      </c>
      <c r="E84">
        <f t="shared" si="2"/>
        <v>19.75</v>
      </c>
      <c r="F84" s="12">
        <v>5</v>
      </c>
      <c r="G84" s="14">
        <v>0.25316455696202533</v>
      </c>
      <c r="H84" s="13">
        <f t="shared" si="3"/>
        <v>25.316455696202532</v>
      </c>
      <c r="I84">
        <v>0</v>
      </c>
      <c r="J84">
        <v>0</v>
      </c>
      <c r="K84">
        <v>0</v>
      </c>
      <c r="L84">
        <v>0</v>
      </c>
    </row>
    <row r="85" spans="1:12" ht="15.5" x14ac:dyDescent="0.35">
      <c r="A85" s="1">
        <v>2022</v>
      </c>
      <c r="B85" s="4" t="s">
        <v>19</v>
      </c>
      <c r="C85" s="1" t="s">
        <v>5</v>
      </c>
      <c r="D85" s="2">
        <v>1152</v>
      </c>
      <c r="E85">
        <f t="shared" si="2"/>
        <v>19.2</v>
      </c>
      <c r="F85" s="12">
        <v>3</v>
      </c>
      <c r="G85" s="14">
        <v>0.15625</v>
      </c>
      <c r="H85" s="13">
        <f t="shared" si="3"/>
        <v>15.625</v>
      </c>
      <c r="I85">
        <v>0</v>
      </c>
      <c r="J85">
        <v>0</v>
      </c>
      <c r="K85">
        <v>0</v>
      </c>
      <c r="L85">
        <v>0</v>
      </c>
    </row>
    <row r="86" spans="1:12" ht="15.5" x14ac:dyDescent="0.35">
      <c r="A86" s="1">
        <v>2023</v>
      </c>
      <c r="B86" s="4" t="s">
        <v>4</v>
      </c>
      <c r="C86" s="1" t="s">
        <v>5</v>
      </c>
      <c r="D86" s="2">
        <v>1722</v>
      </c>
      <c r="E86">
        <f t="shared" si="2"/>
        <v>28.7</v>
      </c>
      <c r="F86" s="12">
        <v>30</v>
      </c>
      <c r="G86" s="14">
        <v>1.0452961672473868</v>
      </c>
      <c r="H86" s="13">
        <f t="shared" si="3"/>
        <v>104.52961672473869</v>
      </c>
      <c r="I86">
        <v>4</v>
      </c>
      <c r="J86">
        <v>2</v>
      </c>
      <c r="K86">
        <v>2</v>
      </c>
      <c r="L86">
        <v>0</v>
      </c>
    </row>
    <row r="87" spans="1:12" ht="15.5" x14ac:dyDescent="0.35">
      <c r="A87" s="1">
        <v>2023</v>
      </c>
      <c r="B87" s="4" t="s">
        <v>6</v>
      </c>
      <c r="C87" s="1" t="s">
        <v>5</v>
      </c>
      <c r="D87" s="2">
        <v>969</v>
      </c>
      <c r="E87">
        <f t="shared" si="2"/>
        <v>16.149999999999999</v>
      </c>
      <c r="F87" s="12">
        <v>14</v>
      </c>
      <c r="G87" s="14">
        <v>0.86687306501548</v>
      </c>
      <c r="H87" s="13">
        <f t="shared" si="3"/>
        <v>86.687306501547994</v>
      </c>
      <c r="I87">
        <v>2</v>
      </c>
      <c r="J87">
        <v>2</v>
      </c>
      <c r="K87">
        <v>0</v>
      </c>
      <c r="L87">
        <v>0</v>
      </c>
    </row>
    <row r="88" spans="1:12" ht="15.5" x14ac:dyDescent="0.35">
      <c r="A88" s="1">
        <v>2023</v>
      </c>
      <c r="B88" s="4" t="s">
        <v>7</v>
      </c>
      <c r="C88" s="1" t="s">
        <v>8</v>
      </c>
      <c r="D88" s="2">
        <v>1428</v>
      </c>
      <c r="E88">
        <f t="shared" si="2"/>
        <v>23.8</v>
      </c>
      <c r="F88" s="12">
        <v>8</v>
      </c>
      <c r="G88" s="14">
        <v>0.33613445378151258</v>
      </c>
      <c r="H88" s="13">
        <f t="shared" si="3"/>
        <v>33.613445378151255</v>
      </c>
      <c r="I88">
        <v>2</v>
      </c>
      <c r="J88">
        <v>0</v>
      </c>
      <c r="K88">
        <v>2</v>
      </c>
      <c r="L88">
        <v>0</v>
      </c>
    </row>
    <row r="89" spans="1:12" ht="15.5" x14ac:dyDescent="0.35">
      <c r="A89" s="1">
        <v>2023</v>
      </c>
      <c r="B89" s="4" t="s">
        <v>9</v>
      </c>
      <c r="C89" s="1" t="s">
        <v>10</v>
      </c>
      <c r="D89" s="2">
        <v>570</v>
      </c>
      <c r="E89">
        <f t="shared" si="2"/>
        <v>9.5</v>
      </c>
      <c r="F89" s="12">
        <v>4</v>
      </c>
      <c r="G89" s="14">
        <v>0.42105263157894735</v>
      </c>
      <c r="H89" s="13">
        <f t="shared" si="3"/>
        <v>42.105263157894733</v>
      </c>
      <c r="I89">
        <v>0</v>
      </c>
      <c r="J89">
        <v>0</v>
      </c>
      <c r="K89">
        <v>0</v>
      </c>
      <c r="L89">
        <v>0</v>
      </c>
    </row>
    <row r="90" spans="1:12" ht="15.5" x14ac:dyDescent="0.35">
      <c r="A90" s="1">
        <v>2023</v>
      </c>
      <c r="B90" s="4" t="s">
        <v>11</v>
      </c>
      <c r="C90" s="1" t="s">
        <v>10</v>
      </c>
      <c r="D90" s="2">
        <v>0</v>
      </c>
      <c r="E90">
        <f t="shared" si="2"/>
        <v>0</v>
      </c>
      <c r="F90" s="12">
        <v>0</v>
      </c>
      <c r="G90" s="14" t="s">
        <v>40</v>
      </c>
      <c r="H90" s="13" t="s">
        <v>40</v>
      </c>
      <c r="I90">
        <v>0</v>
      </c>
      <c r="J90">
        <v>0</v>
      </c>
      <c r="K90">
        <v>0</v>
      </c>
      <c r="L90">
        <v>0</v>
      </c>
    </row>
    <row r="91" spans="1:12" ht="15.5" x14ac:dyDescent="0.35">
      <c r="A91" s="1">
        <v>2023</v>
      </c>
      <c r="B91" s="4" t="s">
        <v>12</v>
      </c>
      <c r="C91" s="1" t="s">
        <v>10</v>
      </c>
      <c r="D91" s="2">
        <v>120</v>
      </c>
      <c r="E91">
        <f t="shared" si="2"/>
        <v>2</v>
      </c>
      <c r="F91" s="12">
        <v>0</v>
      </c>
      <c r="G91" s="14">
        <v>0</v>
      </c>
      <c r="H91" s="13">
        <f t="shared" si="3"/>
        <v>0</v>
      </c>
      <c r="I91">
        <v>0</v>
      </c>
      <c r="J91">
        <v>0</v>
      </c>
      <c r="K91">
        <v>0</v>
      </c>
      <c r="L91">
        <v>0</v>
      </c>
    </row>
    <row r="92" spans="1:12" ht="15.5" x14ac:dyDescent="0.35">
      <c r="A92" s="1">
        <v>2023</v>
      </c>
      <c r="B92" s="4" t="s">
        <v>13</v>
      </c>
      <c r="C92" s="1" t="s">
        <v>10</v>
      </c>
      <c r="D92" s="2">
        <v>342</v>
      </c>
      <c r="E92">
        <f t="shared" si="2"/>
        <v>5.7</v>
      </c>
      <c r="F92" s="12">
        <v>0</v>
      </c>
      <c r="G92" s="14">
        <v>0</v>
      </c>
      <c r="H92" s="13">
        <f t="shared" si="3"/>
        <v>0</v>
      </c>
      <c r="I92">
        <v>0</v>
      </c>
      <c r="J92">
        <v>0</v>
      </c>
      <c r="K92">
        <v>0</v>
      </c>
      <c r="L92">
        <v>0</v>
      </c>
    </row>
    <row r="93" spans="1:12" ht="15.5" x14ac:dyDescent="0.35">
      <c r="A93" s="1">
        <v>2023</v>
      </c>
      <c r="B93" s="4" t="s">
        <v>14</v>
      </c>
      <c r="C93" s="1" t="s">
        <v>10</v>
      </c>
      <c r="D93" s="2">
        <v>657</v>
      </c>
      <c r="E93">
        <f t="shared" si="2"/>
        <v>10.95</v>
      </c>
      <c r="F93" s="12">
        <v>0</v>
      </c>
      <c r="G93" s="14">
        <v>0</v>
      </c>
      <c r="H93" s="13">
        <f t="shared" si="3"/>
        <v>0</v>
      </c>
      <c r="I93">
        <v>0</v>
      </c>
      <c r="J93">
        <v>0</v>
      </c>
      <c r="K93">
        <v>0</v>
      </c>
      <c r="L93">
        <v>0</v>
      </c>
    </row>
    <row r="94" spans="1:12" ht="15.5" x14ac:dyDescent="0.35">
      <c r="A94" s="1">
        <v>2023</v>
      </c>
      <c r="B94" s="4" t="s">
        <v>15</v>
      </c>
      <c r="C94" s="1" t="s">
        <v>10</v>
      </c>
      <c r="D94" s="2">
        <v>480</v>
      </c>
      <c r="E94">
        <f t="shared" si="2"/>
        <v>8</v>
      </c>
      <c r="F94" s="12">
        <v>0</v>
      </c>
      <c r="G94" s="14">
        <v>0</v>
      </c>
      <c r="H94" s="13">
        <f t="shared" si="3"/>
        <v>0</v>
      </c>
      <c r="I94">
        <v>0</v>
      </c>
      <c r="J94">
        <v>0</v>
      </c>
      <c r="K94">
        <v>0</v>
      </c>
      <c r="L94">
        <v>0</v>
      </c>
    </row>
    <row r="95" spans="1:12" ht="15.5" x14ac:dyDescent="0.35">
      <c r="A95" s="1">
        <v>2023</v>
      </c>
      <c r="B95" s="4" t="s">
        <v>16</v>
      </c>
      <c r="C95" s="1" t="s">
        <v>10</v>
      </c>
      <c r="D95" s="2">
        <v>180</v>
      </c>
      <c r="E95">
        <f t="shared" si="2"/>
        <v>3</v>
      </c>
      <c r="F95" s="12">
        <v>0</v>
      </c>
      <c r="G95" s="14">
        <v>0</v>
      </c>
      <c r="H95" s="13">
        <f t="shared" si="3"/>
        <v>0</v>
      </c>
      <c r="I95">
        <v>0</v>
      </c>
      <c r="J95">
        <v>0</v>
      </c>
      <c r="K95">
        <v>0</v>
      </c>
      <c r="L95">
        <v>0</v>
      </c>
    </row>
    <row r="96" spans="1:12" ht="15.5" x14ac:dyDescent="0.35">
      <c r="A96" s="1">
        <v>2023</v>
      </c>
      <c r="B96" s="4" t="s">
        <v>18</v>
      </c>
      <c r="C96" s="1" t="s">
        <v>17</v>
      </c>
      <c r="D96" s="2">
        <v>270</v>
      </c>
      <c r="E96">
        <f t="shared" si="2"/>
        <v>4.5</v>
      </c>
      <c r="F96" s="12">
        <v>0</v>
      </c>
      <c r="G96" s="14">
        <v>0</v>
      </c>
      <c r="H96" s="13">
        <f t="shared" si="3"/>
        <v>0</v>
      </c>
      <c r="I96">
        <v>0</v>
      </c>
      <c r="J96">
        <v>0</v>
      </c>
      <c r="K96">
        <v>0</v>
      </c>
      <c r="L96">
        <v>0</v>
      </c>
    </row>
    <row r="97" spans="1:12" ht="15.5" x14ac:dyDescent="0.35">
      <c r="A97" s="1">
        <v>2023</v>
      </c>
      <c r="B97" s="4" t="s">
        <v>19</v>
      </c>
      <c r="C97" s="1" t="s">
        <v>5</v>
      </c>
      <c r="D97" s="2">
        <v>576</v>
      </c>
      <c r="E97">
        <f t="shared" si="2"/>
        <v>9.6</v>
      </c>
      <c r="F97" s="12">
        <v>10</v>
      </c>
      <c r="G97" s="14">
        <v>1.0416666666666667</v>
      </c>
      <c r="H97" s="13">
        <f t="shared" si="3"/>
        <v>104.16666666666667</v>
      </c>
      <c r="I97">
        <v>0</v>
      </c>
      <c r="J97">
        <v>0</v>
      </c>
      <c r="K97">
        <v>0</v>
      </c>
      <c r="L97">
        <v>0</v>
      </c>
    </row>
    <row r="98" spans="1:12" ht="15.5" x14ac:dyDescent="0.35">
      <c r="A98" s="1">
        <v>2024</v>
      </c>
      <c r="B98" s="4" t="s">
        <v>4</v>
      </c>
      <c r="C98" s="1" t="s">
        <v>5</v>
      </c>
      <c r="D98" s="2">
        <v>480</v>
      </c>
      <c r="E98">
        <f t="shared" si="2"/>
        <v>8</v>
      </c>
      <c r="F98" s="12">
        <v>13</v>
      </c>
      <c r="G98" s="14">
        <v>1.625</v>
      </c>
      <c r="H98" s="13">
        <f t="shared" si="3"/>
        <v>162.5</v>
      </c>
      <c r="I98">
        <v>2</v>
      </c>
      <c r="J98">
        <v>0</v>
      </c>
      <c r="K98">
        <v>2</v>
      </c>
      <c r="L98">
        <v>0</v>
      </c>
    </row>
    <row r="99" spans="1:12" ht="15.5" x14ac:dyDescent="0.35">
      <c r="A99" s="1">
        <v>2024</v>
      </c>
      <c r="B99" s="4" t="s">
        <v>6</v>
      </c>
      <c r="C99" s="1" t="s">
        <v>5</v>
      </c>
      <c r="D99" s="2">
        <v>396</v>
      </c>
      <c r="E99">
        <f t="shared" si="2"/>
        <v>6.6</v>
      </c>
      <c r="F99" s="12">
        <v>3</v>
      </c>
      <c r="G99" s="14">
        <v>0.45454545454545459</v>
      </c>
      <c r="H99" s="13">
        <f t="shared" si="3"/>
        <v>45.45454545454546</v>
      </c>
      <c r="I99">
        <v>0</v>
      </c>
      <c r="J99">
        <v>0</v>
      </c>
      <c r="K99">
        <v>0</v>
      </c>
      <c r="L99">
        <v>0</v>
      </c>
    </row>
    <row r="100" spans="1:12" ht="15.5" x14ac:dyDescent="0.35">
      <c r="A100" s="1">
        <v>2024</v>
      </c>
      <c r="B100" s="4" t="s">
        <v>7</v>
      </c>
      <c r="C100" s="1" t="s">
        <v>5</v>
      </c>
      <c r="D100" s="2">
        <v>615</v>
      </c>
      <c r="E100">
        <f t="shared" si="2"/>
        <v>10.25</v>
      </c>
      <c r="F100" s="12">
        <v>12</v>
      </c>
      <c r="G100" s="14">
        <v>1.1707317073170731</v>
      </c>
      <c r="H100" s="13">
        <f t="shared" si="3"/>
        <v>117.07317073170731</v>
      </c>
      <c r="I100">
        <v>1</v>
      </c>
      <c r="J100">
        <v>0</v>
      </c>
      <c r="K100">
        <v>1</v>
      </c>
      <c r="L100">
        <v>0</v>
      </c>
    </row>
    <row r="101" spans="1:12" ht="15.5" x14ac:dyDescent="0.35">
      <c r="A101" s="1">
        <v>2024</v>
      </c>
      <c r="B101" s="4" t="s">
        <v>9</v>
      </c>
      <c r="C101" s="1" t="s">
        <v>8</v>
      </c>
      <c r="D101" s="2">
        <v>450</v>
      </c>
      <c r="E101">
        <f t="shared" si="2"/>
        <v>7.5</v>
      </c>
      <c r="F101" s="12">
        <v>2</v>
      </c>
      <c r="G101" s="14">
        <v>0.26666666666666666</v>
      </c>
      <c r="H101" s="13">
        <f t="shared" si="3"/>
        <v>26.666666666666668</v>
      </c>
      <c r="I101">
        <v>0</v>
      </c>
      <c r="J101">
        <v>0</v>
      </c>
      <c r="K101">
        <v>0</v>
      </c>
      <c r="L101">
        <v>0</v>
      </c>
    </row>
    <row r="102" spans="1:12" ht="15.5" x14ac:dyDescent="0.35">
      <c r="A102" s="1">
        <v>2024</v>
      </c>
      <c r="B102" s="4" t="s">
        <v>11</v>
      </c>
      <c r="C102" s="1" t="s">
        <v>10</v>
      </c>
      <c r="D102" s="2">
        <v>510</v>
      </c>
      <c r="E102">
        <f t="shared" si="2"/>
        <v>8.5</v>
      </c>
      <c r="F102" s="12">
        <v>0</v>
      </c>
      <c r="G102" s="14">
        <v>0</v>
      </c>
      <c r="H102" s="13">
        <f t="shared" si="3"/>
        <v>0</v>
      </c>
      <c r="I102">
        <v>0</v>
      </c>
      <c r="J102">
        <v>0</v>
      </c>
      <c r="K102">
        <v>0</v>
      </c>
      <c r="L102">
        <v>0</v>
      </c>
    </row>
    <row r="103" spans="1:12" ht="15.5" x14ac:dyDescent="0.35">
      <c r="A103" s="1">
        <v>2024</v>
      </c>
      <c r="B103" s="4" t="s">
        <v>12</v>
      </c>
      <c r="C103" s="1" t="s">
        <v>10</v>
      </c>
      <c r="D103" s="2">
        <v>270</v>
      </c>
      <c r="E103">
        <f t="shared" si="2"/>
        <v>4.5</v>
      </c>
      <c r="F103" s="12">
        <v>0</v>
      </c>
      <c r="G103" s="14">
        <v>0</v>
      </c>
      <c r="H103" s="13">
        <f t="shared" si="3"/>
        <v>0</v>
      </c>
      <c r="I103">
        <v>0</v>
      </c>
      <c r="J103">
        <v>0</v>
      </c>
      <c r="K103">
        <v>0</v>
      </c>
      <c r="L103">
        <v>0</v>
      </c>
    </row>
    <row r="104" spans="1:12" ht="15.5" x14ac:dyDescent="0.35">
      <c r="A104" s="1">
        <v>2024</v>
      </c>
      <c r="B104" s="4" t="s">
        <v>13</v>
      </c>
      <c r="C104" s="1" t="s">
        <v>10</v>
      </c>
      <c r="D104" s="2">
        <v>225</v>
      </c>
      <c r="E104">
        <f t="shared" si="2"/>
        <v>3.75</v>
      </c>
      <c r="F104" s="12">
        <v>0</v>
      </c>
      <c r="G104" s="14">
        <v>0</v>
      </c>
      <c r="H104" s="13">
        <f t="shared" si="3"/>
        <v>0</v>
      </c>
      <c r="I104">
        <v>0</v>
      </c>
      <c r="J104">
        <v>0</v>
      </c>
      <c r="K104">
        <v>0</v>
      </c>
      <c r="L104">
        <v>0</v>
      </c>
    </row>
    <row r="105" spans="1:12" ht="15.5" x14ac:dyDescent="0.35">
      <c r="A105" s="1">
        <v>2024</v>
      </c>
      <c r="B105" s="4" t="s">
        <v>14</v>
      </c>
      <c r="C105" s="1" t="s">
        <v>10</v>
      </c>
      <c r="D105" s="2">
        <v>333</v>
      </c>
      <c r="E105">
        <f t="shared" si="2"/>
        <v>5.55</v>
      </c>
      <c r="F105" s="12">
        <v>1</v>
      </c>
      <c r="G105" s="14">
        <v>0.1801801801801802</v>
      </c>
      <c r="H105" s="13">
        <f t="shared" si="3"/>
        <v>18.018018018018019</v>
      </c>
      <c r="I105">
        <v>0</v>
      </c>
      <c r="J105">
        <v>0</v>
      </c>
      <c r="K105">
        <v>0</v>
      </c>
      <c r="L105">
        <v>0</v>
      </c>
    </row>
    <row r="106" spans="1:12" ht="15.5" x14ac:dyDescent="0.35">
      <c r="A106" s="1">
        <v>2024</v>
      </c>
      <c r="B106" s="4" t="s">
        <v>15</v>
      </c>
      <c r="C106" s="1" t="s">
        <v>10</v>
      </c>
      <c r="D106" s="2">
        <v>333</v>
      </c>
      <c r="E106">
        <f t="shared" si="2"/>
        <v>5.55</v>
      </c>
      <c r="F106" s="12">
        <v>0</v>
      </c>
      <c r="G106" s="14">
        <v>0</v>
      </c>
      <c r="H106" s="13">
        <f t="shared" si="3"/>
        <v>0</v>
      </c>
      <c r="I106">
        <v>0</v>
      </c>
      <c r="J106">
        <v>0</v>
      </c>
      <c r="K106">
        <v>0</v>
      </c>
      <c r="L106">
        <v>0</v>
      </c>
    </row>
    <row r="107" spans="1:12" ht="15.5" x14ac:dyDescent="0.35">
      <c r="A107" s="1">
        <v>2024</v>
      </c>
      <c r="B107" s="4" t="s">
        <v>16</v>
      </c>
      <c r="C107" s="1" t="s">
        <v>10</v>
      </c>
      <c r="D107" s="2">
        <v>387</v>
      </c>
      <c r="E107">
        <f t="shared" si="2"/>
        <v>6.45</v>
      </c>
      <c r="F107" s="12">
        <v>1</v>
      </c>
      <c r="G107" s="14">
        <v>0.15503875968992248</v>
      </c>
      <c r="H107" s="13">
        <f t="shared" si="3"/>
        <v>15.503875968992247</v>
      </c>
      <c r="I107">
        <v>0</v>
      </c>
      <c r="J107">
        <v>0</v>
      </c>
      <c r="K107">
        <v>0</v>
      </c>
      <c r="L107">
        <v>0</v>
      </c>
    </row>
    <row r="108" spans="1:12" ht="15.5" x14ac:dyDescent="0.35">
      <c r="A108" s="1">
        <v>2024</v>
      </c>
      <c r="B108" s="4" t="s">
        <v>18</v>
      </c>
      <c r="C108" s="1" t="s">
        <v>17</v>
      </c>
      <c r="D108" s="2">
        <v>420</v>
      </c>
      <c r="E108">
        <f t="shared" si="2"/>
        <v>7</v>
      </c>
      <c r="F108" s="12">
        <v>2</v>
      </c>
      <c r="G108" s="14">
        <v>0.2857142857142857</v>
      </c>
      <c r="H108" s="13">
        <f t="shared" si="3"/>
        <v>28.571428571428569</v>
      </c>
      <c r="I108">
        <v>0</v>
      </c>
      <c r="J108">
        <v>0</v>
      </c>
      <c r="K108">
        <v>0</v>
      </c>
      <c r="L108">
        <v>0</v>
      </c>
    </row>
    <row r="109" spans="1:12" ht="15.5" x14ac:dyDescent="0.35">
      <c r="A109" s="1">
        <v>2024</v>
      </c>
      <c r="B109" s="4" t="s">
        <v>19</v>
      </c>
      <c r="C109" s="1" t="s">
        <v>5</v>
      </c>
      <c r="D109" s="2">
        <v>390</v>
      </c>
      <c r="E109">
        <f t="shared" si="2"/>
        <v>6.5</v>
      </c>
      <c r="F109" s="12">
        <v>2</v>
      </c>
      <c r="G109" s="14">
        <v>0.30769230769230771</v>
      </c>
      <c r="H109" s="13">
        <f t="shared" si="3"/>
        <v>30.76923076923077</v>
      </c>
      <c r="I109">
        <v>0</v>
      </c>
      <c r="J109">
        <v>0</v>
      </c>
      <c r="K109">
        <v>0</v>
      </c>
      <c r="L109">
        <v>0</v>
      </c>
    </row>
    <row r="110" spans="1:12" ht="15.5" x14ac:dyDescent="0.35">
      <c r="A110" s="1">
        <v>2025</v>
      </c>
      <c r="B110" s="4" t="s">
        <v>4</v>
      </c>
      <c r="C110" s="1" t="s">
        <v>5</v>
      </c>
      <c r="D110" s="2">
        <v>414</v>
      </c>
      <c r="E110">
        <f t="shared" si="2"/>
        <v>6.9</v>
      </c>
      <c r="F110" s="12">
        <v>8</v>
      </c>
      <c r="G110" s="14">
        <v>1.1594202898550725</v>
      </c>
      <c r="H110" s="13">
        <f t="shared" si="3"/>
        <v>115.94202898550725</v>
      </c>
      <c r="I110">
        <v>0</v>
      </c>
      <c r="J110">
        <v>0</v>
      </c>
      <c r="K110">
        <v>0</v>
      </c>
      <c r="L110">
        <v>0</v>
      </c>
    </row>
    <row r="111" spans="1:12" ht="15.5" x14ac:dyDescent="0.35">
      <c r="A111" s="1">
        <v>2025</v>
      </c>
      <c r="B111" s="4" t="s">
        <v>6</v>
      </c>
      <c r="C111" s="1" t="s">
        <v>5</v>
      </c>
      <c r="D111" s="2">
        <v>330</v>
      </c>
      <c r="E111">
        <f t="shared" si="2"/>
        <v>5.5</v>
      </c>
      <c r="F111" s="12">
        <v>7</v>
      </c>
      <c r="G111" s="14">
        <v>1.2727272727272727</v>
      </c>
      <c r="H111" s="13">
        <f t="shared" si="3"/>
        <v>127.27272727272727</v>
      </c>
      <c r="I111">
        <v>1</v>
      </c>
      <c r="J111">
        <v>0</v>
      </c>
      <c r="K111">
        <v>1</v>
      </c>
      <c r="L111">
        <v>0</v>
      </c>
    </row>
    <row r="112" spans="1:12" ht="15.5" x14ac:dyDescent="0.35">
      <c r="A112" s="1">
        <v>2025</v>
      </c>
      <c r="B112" s="4" t="s">
        <v>7</v>
      </c>
      <c r="C112" s="1" t="s">
        <v>5</v>
      </c>
      <c r="D112" s="2">
        <v>615</v>
      </c>
      <c r="E112">
        <f t="shared" si="2"/>
        <v>10.25</v>
      </c>
      <c r="F112" s="12">
        <v>4</v>
      </c>
      <c r="G112" s="14">
        <v>0.3902439024390244</v>
      </c>
      <c r="H112" s="13">
        <f t="shared" si="3"/>
        <v>39.024390243902438</v>
      </c>
      <c r="I112">
        <v>1</v>
      </c>
      <c r="J112">
        <v>0</v>
      </c>
      <c r="K112">
        <v>1</v>
      </c>
      <c r="L112">
        <v>0</v>
      </c>
    </row>
    <row r="113" spans="1:12" ht="15.5" x14ac:dyDescent="0.35">
      <c r="A113" s="1">
        <v>2025</v>
      </c>
      <c r="B113" s="4" t="s">
        <v>9</v>
      </c>
      <c r="C113" s="1" t="s">
        <v>8</v>
      </c>
      <c r="D113" s="2">
        <v>432</v>
      </c>
      <c r="E113">
        <f t="shared" si="2"/>
        <v>7.2</v>
      </c>
      <c r="F113" s="12">
        <v>1</v>
      </c>
      <c r="G113" s="14">
        <v>0.1388888888888889</v>
      </c>
      <c r="H113" s="13">
        <f t="shared" si="3"/>
        <v>13.888888888888889</v>
      </c>
      <c r="I113">
        <v>1</v>
      </c>
      <c r="J113">
        <v>1</v>
      </c>
      <c r="K113">
        <v>0</v>
      </c>
      <c r="L113">
        <v>0</v>
      </c>
    </row>
    <row r="114" spans="1:12" x14ac:dyDescent="0.3">
      <c r="E114">
        <f>SUM(E2:E113)</f>
        <v>1254.3500000000001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E229-26A3-4538-94DC-6CFADD2987F1}">
  <dimension ref="A1:B64"/>
  <sheetViews>
    <sheetView workbookViewId="0">
      <selection activeCell="F51" sqref="F51"/>
    </sheetView>
  </sheetViews>
  <sheetFormatPr defaultRowHeight="14" x14ac:dyDescent="0.3"/>
  <cols>
    <col min="1" max="1" width="12.453125" customWidth="1"/>
    <col min="2" max="2" width="16.08984375" customWidth="1"/>
  </cols>
  <sheetData>
    <row r="1" spans="1:2" ht="16" x14ac:dyDescent="0.4">
      <c r="A1" s="6" t="s">
        <v>25</v>
      </c>
      <c r="B1" s="7" t="s">
        <v>26</v>
      </c>
    </row>
    <row r="2" spans="1:2" ht="15.5" x14ac:dyDescent="0.35">
      <c r="A2" s="8">
        <v>43178</v>
      </c>
      <c r="B2" s="1">
        <v>10</v>
      </c>
    </row>
    <row r="3" spans="1:2" ht="15.5" x14ac:dyDescent="0.35">
      <c r="A3" s="8">
        <v>43398</v>
      </c>
      <c r="B3" s="1">
        <v>5</v>
      </c>
    </row>
    <row r="4" spans="1:2" ht="15.5" x14ac:dyDescent="0.35">
      <c r="A4" s="8">
        <v>43822</v>
      </c>
      <c r="B4" s="1">
        <v>3</v>
      </c>
    </row>
    <row r="5" spans="1:2" ht="15.5" x14ac:dyDescent="0.35">
      <c r="A5" s="8">
        <v>44267</v>
      </c>
      <c r="B5" s="1">
        <v>4</v>
      </c>
    </row>
    <row r="6" spans="1:2" ht="15.5" x14ac:dyDescent="0.35">
      <c r="A6" s="8">
        <v>44297</v>
      </c>
      <c r="B6" s="1">
        <v>2</v>
      </c>
    </row>
    <row r="7" spans="1:2" ht="15.5" x14ac:dyDescent="0.35">
      <c r="A7" s="8">
        <v>44307</v>
      </c>
      <c r="B7" s="1">
        <v>2</v>
      </c>
    </row>
    <row r="8" spans="1:2" ht="15.5" x14ac:dyDescent="0.35">
      <c r="A8" s="8">
        <v>44367</v>
      </c>
      <c r="B8" s="1">
        <v>3</v>
      </c>
    </row>
    <row r="9" spans="1:2" ht="15.5" x14ac:dyDescent="0.35">
      <c r="A9" s="8">
        <v>44420</v>
      </c>
      <c r="B9" s="1">
        <v>3</v>
      </c>
    </row>
    <row r="10" spans="1:2" ht="15.5" x14ac:dyDescent="0.35">
      <c r="A10" s="8">
        <v>44440</v>
      </c>
      <c r="B10" s="1">
        <v>5</v>
      </c>
    </row>
    <row r="11" spans="1:2" ht="15.5" x14ac:dyDescent="0.35">
      <c r="A11" s="8">
        <v>44472</v>
      </c>
      <c r="B11" s="1">
        <v>2</v>
      </c>
    </row>
    <row r="12" spans="1:2" ht="15.5" x14ac:dyDescent="0.35">
      <c r="A12" s="8">
        <v>44479</v>
      </c>
      <c r="B12" s="1">
        <v>5.5</v>
      </c>
    </row>
    <row r="13" spans="1:2" ht="15.5" x14ac:dyDescent="0.35">
      <c r="A13" s="8">
        <v>44479</v>
      </c>
      <c r="B13" s="1">
        <v>5.5</v>
      </c>
    </row>
    <row r="14" spans="1:2" ht="15.5" x14ac:dyDescent="0.35">
      <c r="A14" s="8">
        <v>44485</v>
      </c>
      <c r="B14" s="1">
        <v>2</v>
      </c>
    </row>
    <row r="15" spans="1:2" ht="15.5" x14ac:dyDescent="0.35">
      <c r="A15" s="8">
        <v>44485</v>
      </c>
      <c r="B15" s="1">
        <v>3</v>
      </c>
    </row>
    <row r="16" spans="1:2" ht="15.5" x14ac:dyDescent="0.35">
      <c r="A16" s="8">
        <v>44487</v>
      </c>
      <c r="B16" s="1">
        <v>3</v>
      </c>
    </row>
    <row r="17" spans="1:2" ht="15.5" x14ac:dyDescent="0.35">
      <c r="A17" s="8">
        <v>44498</v>
      </c>
      <c r="B17" s="1">
        <v>5.5</v>
      </c>
    </row>
    <row r="18" spans="1:2" ht="15.5" x14ac:dyDescent="0.35">
      <c r="A18" s="8">
        <v>44533</v>
      </c>
      <c r="B18" s="1">
        <v>3</v>
      </c>
    </row>
    <row r="19" spans="1:2" ht="15.5" x14ac:dyDescent="0.35">
      <c r="A19" s="8">
        <v>44572</v>
      </c>
      <c r="B19" s="1">
        <v>2</v>
      </c>
    </row>
    <row r="20" spans="1:2" ht="15.5" x14ac:dyDescent="0.35">
      <c r="A20" s="8">
        <v>44576</v>
      </c>
      <c r="B20" s="1">
        <v>3</v>
      </c>
    </row>
    <row r="21" spans="1:2" ht="15.5" x14ac:dyDescent="0.35">
      <c r="A21" s="8">
        <v>44581</v>
      </c>
      <c r="B21" s="1">
        <v>6</v>
      </c>
    </row>
    <row r="22" spans="1:2" ht="15.5" x14ac:dyDescent="0.35">
      <c r="A22" s="8">
        <v>44581</v>
      </c>
      <c r="B22" s="1">
        <v>4</v>
      </c>
    </row>
    <row r="23" spans="1:2" ht="15.5" x14ac:dyDescent="0.35">
      <c r="A23" s="8">
        <v>44588</v>
      </c>
      <c r="B23" s="1">
        <v>2</v>
      </c>
    </row>
    <row r="24" spans="1:2" ht="15.5" x14ac:dyDescent="0.35">
      <c r="A24" s="8">
        <v>44596</v>
      </c>
      <c r="B24" s="1">
        <v>4</v>
      </c>
    </row>
    <row r="25" spans="1:2" ht="15.5" x14ac:dyDescent="0.35">
      <c r="A25" s="8">
        <v>44607</v>
      </c>
      <c r="B25" s="1">
        <v>6</v>
      </c>
    </row>
    <row r="26" spans="1:2" ht="15.5" x14ac:dyDescent="0.35">
      <c r="A26" s="8">
        <v>44618</v>
      </c>
      <c r="B26" s="1">
        <v>4</v>
      </c>
    </row>
    <row r="27" spans="1:2" ht="15.5" x14ac:dyDescent="0.35">
      <c r="A27" s="8">
        <v>44623</v>
      </c>
      <c r="B27" s="1">
        <v>3</v>
      </c>
    </row>
    <row r="28" spans="1:2" ht="15.5" x14ac:dyDescent="0.35">
      <c r="A28" s="8">
        <v>44624</v>
      </c>
      <c r="B28" s="1">
        <v>6</v>
      </c>
    </row>
    <row r="29" spans="1:2" ht="15.5" x14ac:dyDescent="0.35">
      <c r="A29" s="8">
        <v>44639</v>
      </c>
      <c r="B29" s="1">
        <v>3</v>
      </c>
    </row>
    <row r="30" spans="1:2" ht="15.5" x14ac:dyDescent="0.35">
      <c r="A30" s="8">
        <v>44639</v>
      </c>
      <c r="B30" s="1">
        <v>5</v>
      </c>
    </row>
    <row r="31" spans="1:2" ht="15.5" x14ac:dyDescent="0.35">
      <c r="A31" s="8">
        <v>44659</v>
      </c>
      <c r="B31" s="1">
        <v>3</v>
      </c>
    </row>
    <row r="32" spans="1:2" ht="15.5" x14ac:dyDescent="0.35">
      <c r="A32" s="8">
        <v>44665</v>
      </c>
      <c r="B32" s="1">
        <v>3</v>
      </c>
    </row>
    <row r="33" spans="1:2" ht="15.5" x14ac:dyDescent="0.35">
      <c r="A33" s="8">
        <v>44676</v>
      </c>
      <c r="B33" s="1">
        <v>3</v>
      </c>
    </row>
    <row r="34" spans="1:2" ht="15.5" x14ac:dyDescent="0.35">
      <c r="A34" s="8">
        <v>44691</v>
      </c>
      <c r="B34" s="1">
        <v>3</v>
      </c>
    </row>
    <row r="35" spans="1:2" ht="15.5" x14ac:dyDescent="0.35">
      <c r="A35" s="8">
        <v>44705</v>
      </c>
      <c r="B35" s="1">
        <v>4</v>
      </c>
    </row>
    <row r="36" spans="1:2" ht="15.5" x14ac:dyDescent="0.35">
      <c r="A36" s="8">
        <v>44707</v>
      </c>
      <c r="B36" s="1">
        <v>4</v>
      </c>
    </row>
    <row r="37" spans="1:2" ht="15.5" x14ac:dyDescent="0.35">
      <c r="A37" s="8">
        <v>44719</v>
      </c>
      <c r="B37" s="1">
        <v>3</v>
      </c>
    </row>
    <row r="38" spans="1:2" ht="15.5" x14ac:dyDescent="0.35">
      <c r="A38" s="8">
        <v>44728</v>
      </c>
      <c r="B38" s="1">
        <v>3</v>
      </c>
    </row>
    <row r="39" spans="1:2" ht="15.5" x14ac:dyDescent="0.35">
      <c r="A39" s="8">
        <v>44932</v>
      </c>
      <c r="B39" s="1">
        <v>4</v>
      </c>
    </row>
    <row r="40" spans="1:2" ht="15.5" x14ac:dyDescent="0.35">
      <c r="A40" s="8">
        <v>44934</v>
      </c>
      <c r="B40" s="1">
        <v>6</v>
      </c>
    </row>
    <row r="41" spans="1:2" ht="15.5" x14ac:dyDescent="0.35">
      <c r="A41" s="8">
        <v>44946</v>
      </c>
      <c r="B41" s="1">
        <v>6</v>
      </c>
    </row>
    <row r="42" spans="1:2" ht="15.5" x14ac:dyDescent="0.35">
      <c r="A42" s="8">
        <v>44950</v>
      </c>
      <c r="B42" s="1">
        <v>4</v>
      </c>
    </row>
    <row r="43" spans="1:2" ht="15.5" x14ac:dyDescent="0.35">
      <c r="A43" s="8">
        <v>44967</v>
      </c>
      <c r="B43" s="1">
        <v>4</v>
      </c>
    </row>
    <row r="44" spans="1:2" ht="15.5" x14ac:dyDescent="0.35">
      <c r="A44" s="8">
        <v>44967</v>
      </c>
      <c r="B44" s="1">
        <v>5</v>
      </c>
    </row>
    <row r="45" spans="1:2" ht="15.5" x14ac:dyDescent="0.35">
      <c r="A45" s="8">
        <v>44992</v>
      </c>
      <c r="B45" s="1">
        <v>6</v>
      </c>
    </row>
    <row r="46" spans="1:2" ht="15.5" x14ac:dyDescent="0.35">
      <c r="A46" s="8">
        <v>44995</v>
      </c>
      <c r="B46" s="1">
        <v>7</v>
      </c>
    </row>
    <row r="47" spans="1:2" ht="15.5" x14ac:dyDescent="0.35">
      <c r="A47" s="9">
        <v>45296</v>
      </c>
      <c r="B47" s="1">
        <v>6</v>
      </c>
    </row>
    <row r="48" spans="1:2" ht="15.5" x14ac:dyDescent="0.35">
      <c r="A48" s="8">
        <v>45310</v>
      </c>
      <c r="B48" s="1">
        <v>6</v>
      </c>
    </row>
    <row r="49" spans="1:2" ht="15.5" x14ac:dyDescent="0.35">
      <c r="A49" s="8">
        <v>45359</v>
      </c>
      <c r="B49" s="1">
        <v>6</v>
      </c>
    </row>
    <row r="50" spans="1:2" ht="15.5" x14ac:dyDescent="0.35">
      <c r="A50" s="8">
        <v>45702</v>
      </c>
      <c r="B50" s="1">
        <v>6</v>
      </c>
    </row>
    <row r="51" spans="1:2" ht="15.5" x14ac:dyDescent="0.35">
      <c r="A51" s="10">
        <v>45723</v>
      </c>
      <c r="B51" s="1">
        <v>6</v>
      </c>
    </row>
    <row r="52" spans="1:2" ht="15.5" x14ac:dyDescent="0.35">
      <c r="A52" s="8">
        <v>45748</v>
      </c>
      <c r="B52" s="1">
        <v>5</v>
      </c>
    </row>
    <row r="53" spans="1:2" ht="15.5" x14ac:dyDescent="0.35">
      <c r="A53" s="1"/>
      <c r="B53" s="1"/>
    </row>
    <row r="54" spans="1:2" ht="15.5" x14ac:dyDescent="0.35">
      <c r="A54" s="1"/>
      <c r="B54" s="1"/>
    </row>
    <row r="55" spans="1:2" ht="15.5" x14ac:dyDescent="0.35">
      <c r="A55" s="1"/>
      <c r="B55" s="1"/>
    </row>
    <row r="56" spans="1:2" ht="15.5" x14ac:dyDescent="0.35">
      <c r="A56" s="1"/>
      <c r="B56" s="1"/>
    </row>
    <row r="57" spans="1:2" ht="15.5" x14ac:dyDescent="0.35">
      <c r="A57" s="1"/>
      <c r="B57" s="1"/>
    </row>
    <row r="58" spans="1:2" ht="15.5" x14ac:dyDescent="0.35">
      <c r="A58" s="1"/>
      <c r="B58" s="1"/>
    </row>
    <row r="59" spans="1:2" ht="15.5" x14ac:dyDescent="0.35">
      <c r="A59" s="1"/>
      <c r="B59" s="1"/>
    </row>
    <row r="60" spans="1:2" ht="15.5" x14ac:dyDescent="0.35">
      <c r="A60" s="1"/>
      <c r="B60" s="1"/>
    </row>
    <row r="61" spans="1:2" ht="15.5" x14ac:dyDescent="0.35">
      <c r="A61" s="1"/>
      <c r="B61" s="1"/>
    </row>
    <row r="62" spans="1:2" ht="15.5" x14ac:dyDescent="0.35">
      <c r="A62" s="1"/>
      <c r="B62" s="1"/>
    </row>
    <row r="63" spans="1:2" ht="15.5" x14ac:dyDescent="0.35">
      <c r="A63" s="1"/>
      <c r="B63" s="1"/>
    </row>
    <row r="64" spans="1:2" ht="15.5" x14ac:dyDescent="0.35">
      <c r="A64" s="1"/>
      <c r="B6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B73E-0F50-4253-92D1-A3E9E2BF0023}">
  <dimension ref="A1:G12"/>
  <sheetViews>
    <sheetView workbookViewId="0">
      <selection sqref="A1:G1"/>
    </sheetView>
  </sheetViews>
  <sheetFormatPr defaultRowHeight="14" x14ac:dyDescent="0.3"/>
  <sheetData>
    <row r="1" spans="1:7" s="15" customFormat="1" ht="42" x14ac:dyDescent="0.3">
      <c r="A1" s="17" t="s">
        <v>0</v>
      </c>
      <c r="B1" s="15" t="s">
        <v>27</v>
      </c>
      <c r="C1" s="15" t="s">
        <v>54</v>
      </c>
      <c r="D1" s="15" t="s">
        <v>60</v>
      </c>
      <c r="E1" s="15" t="s">
        <v>61</v>
      </c>
      <c r="F1" s="15" t="s">
        <v>58</v>
      </c>
      <c r="G1" s="15" t="s">
        <v>59</v>
      </c>
    </row>
    <row r="2" spans="1:7" x14ac:dyDescent="0.3">
      <c r="A2" s="11">
        <v>2016</v>
      </c>
      <c r="B2">
        <v>12.05</v>
      </c>
      <c r="C2">
        <v>1</v>
      </c>
      <c r="D2">
        <v>8.3333333333333329E-2</v>
      </c>
      <c r="E2">
        <v>0.28867513459481287</v>
      </c>
      <c r="F2">
        <v>0</v>
      </c>
      <c r="G2">
        <v>1</v>
      </c>
    </row>
    <row r="3" spans="1:7" x14ac:dyDescent="0.3">
      <c r="A3" s="11">
        <v>2017</v>
      </c>
      <c r="B3">
        <v>86.499999999999986</v>
      </c>
      <c r="C3">
        <v>3</v>
      </c>
      <c r="D3">
        <v>0.25</v>
      </c>
      <c r="E3">
        <v>0.62158156050806102</v>
      </c>
      <c r="F3">
        <v>0</v>
      </c>
      <c r="G3">
        <v>2</v>
      </c>
    </row>
    <row r="4" spans="1:7" x14ac:dyDescent="0.3">
      <c r="A4" s="11">
        <v>2018</v>
      </c>
      <c r="B4">
        <v>65.150000000000006</v>
      </c>
      <c r="C4">
        <v>5</v>
      </c>
      <c r="D4">
        <v>0.41666666666666669</v>
      </c>
      <c r="E4">
        <v>0.66855792342152143</v>
      </c>
      <c r="F4">
        <v>0</v>
      </c>
      <c r="G4">
        <v>2</v>
      </c>
    </row>
    <row r="5" spans="1:7" x14ac:dyDescent="0.3">
      <c r="A5" s="11">
        <v>2019</v>
      </c>
      <c r="B5">
        <v>143.6</v>
      </c>
      <c r="C5">
        <v>18</v>
      </c>
      <c r="D5">
        <v>1.5</v>
      </c>
      <c r="E5">
        <v>3.8963852712248799</v>
      </c>
      <c r="F5">
        <v>0</v>
      </c>
      <c r="G5">
        <v>13</v>
      </c>
    </row>
    <row r="6" spans="1:7" x14ac:dyDescent="0.3">
      <c r="A6" s="11">
        <v>2020</v>
      </c>
      <c r="B6">
        <v>98.399999999999991</v>
      </c>
      <c r="C6">
        <v>25</v>
      </c>
      <c r="D6">
        <v>2.0833333333333335</v>
      </c>
      <c r="E6">
        <v>2.6443192398846707</v>
      </c>
      <c r="F6">
        <v>0</v>
      </c>
      <c r="G6">
        <v>8</v>
      </c>
    </row>
    <row r="7" spans="1:7" x14ac:dyDescent="0.3">
      <c r="A7" s="11">
        <v>2021</v>
      </c>
      <c r="B7">
        <v>188.49999999999997</v>
      </c>
      <c r="C7">
        <v>46</v>
      </c>
      <c r="D7">
        <v>3.8333333333333335</v>
      </c>
      <c r="E7">
        <v>6.0277137733417074</v>
      </c>
      <c r="F7">
        <v>0</v>
      </c>
      <c r="G7">
        <v>20</v>
      </c>
    </row>
    <row r="8" spans="1:7" x14ac:dyDescent="0.3">
      <c r="A8" s="11">
        <v>2022</v>
      </c>
      <c r="B8">
        <v>428.25000000000006</v>
      </c>
      <c r="C8">
        <v>103</v>
      </c>
      <c r="D8">
        <v>8.5833333333333339</v>
      </c>
      <c r="E8">
        <v>12.702600545008908</v>
      </c>
      <c r="F8">
        <v>1</v>
      </c>
      <c r="G8">
        <v>43</v>
      </c>
    </row>
    <row r="9" spans="1:7" x14ac:dyDescent="0.3">
      <c r="A9" s="11">
        <v>2023</v>
      </c>
      <c r="B9">
        <v>121.89999999999999</v>
      </c>
      <c r="C9">
        <v>66</v>
      </c>
      <c r="D9">
        <v>5.5</v>
      </c>
      <c r="E9">
        <v>9.1104335791442992</v>
      </c>
      <c r="F9">
        <v>0</v>
      </c>
      <c r="G9">
        <v>30</v>
      </c>
    </row>
    <row r="10" spans="1:7" x14ac:dyDescent="0.3">
      <c r="A10" s="11">
        <v>2024</v>
      </c>
      <c r="B10">
        <v>80.149999999999991</v>
      </c>
      <c r="C10">
        <v>36</v>
      </c>
      <c r="D10">
        <v>3</v>
      </c>
      <c r="E10">
        <v>4.5527214638359688</v>
      </c>
      <c r="F10">
        <v>0</v>
      </c>
      <c r="G10">
        <v>13</v>
      </c>
    </row>
    <row r="11" spans="1:7" x14ac:dyDescent="0.3">
      <c r="A11" s="11">
        <v>2025</v>
      </c>
      <c r="B11">
        <v>29.849999999999998</v>
      </c>
      <c r="C11">
        <v>20</v>
      </c>
      <c r="D11">
        <v>5</v>
      </c>
      <c r="E11">
        <v>3.1622776601683795</v>
      </c>
      <c r="F11">
        <v>1</v>
      </c>
      <c r="G11">
        <v>8</v>
      </c>
    </row>
    <row r="12" spans="1:7" x14ac:dyDescent="0.3">
      <c r="A12" s="18" t="s">
        <v>62</v>
      </c>
      <c r="B12" s="19">
        <v>1254.3500000000001</v>
      </c>
      <c r="C12" s="19">
        <v>323</v>
      </c>
      <c r="D12" s="19">
        <v>2.8839285714285716</v>
      </c>
      <c r="E12" s="19">
        <v>6.2827456207769972</v>
      </c>
      <c r="F12" s="19">
        <v>0</v>
      </c>
      <c r="G12" s="19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87217-3E3C-4562-8B63-24A015539CE1}">
  <dimension ref="A1:M2"/>
  <sheetViews>
    <sheetView workbookViewId="0">
      <selection activeCell="I4" sqref="I4"/>
    </sheetView>
  </sheetViews>
  <sheetFormatPr defaultRowHeight="14" x14ac:dyDescent="0.3"/>
  <sheetData>
    <row r="1" spans="1:13" ht="98" x14ac:dyDescent="0.3">
      <c r="A1" s="15" t="s">
        <v>41</v>
      </c>
      <c r="B1" s="15" t="s">
        <v>42</v>
      </c>
      <c r="C1" s="15" t="s">
        <v>43</v>
      </c>
      <c r="D1" s="15" t="s">
        <v>44</v>
      </c>
      <c r="E1" s="15" t="s">
        <v>45</v>
      </c>
      <c r="F1" s="15" t="s">
        <v>46</v>
      </c>
      <c r="G1" s="15" t="s">
        <v>47</v>
      </c>
      <c r="H1" s="15" t="s">
        <v>48</v>
      </c>
      <c r="I1" s="15" t="s">
        <v>49</v>
      </c>
      <c r="J1" s="15" t="s">
        <v>50</v>
      </c>
      <c r="K1" s="15" t="s">
        <v>51</v>
      </c>
      <c r="L1" s="15" t="s">
        <v>52</v>
      </c>
      <c r="M1" s="15" t="s">
        <v>53</v>
      </c>
    </row>
    <row r="2" spans="1:13" x14ac:dyDescent="0.3">
      <c r="A2">
        <v>35</v>
      </c>
      <c r="B2">
        <v>3.3348732958478351</v>
      </c>
      <c r="C2">
        <v>8.4295780043762818</v>
      </c>
      <c r="D2">
        <v>0</v>
      </c>
      <c r="E2">
        <v>46.357615894039739</v>
      </c>
      <c r="F2">
        <v>1.0045139608534197</v>
      </c>
      <c r="G2">
        <v>2.5971096434376166</v>
      </c>
      <c r="H2">
        <v>0</v>
      </c>
      <c r="I2">
        <v>9.5693779904306222</v>
      </c>
      <c r="J2">
        <v>0.20554984583761562</v>
      </c>
      <c r="K2">
        <v>1.2160492873791604</v>
      </c>
      <c r="L2">
        <v>0</v>
      </c>
      <c r="M2">
        <v>7.1942446043165464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Agg Types w Bins and Years</vt:lpstr>
      <vt:lpstr>Aggression Types with Bins</vt:lpstr>
      <vt:lpstr>Aggression Types per 100 Hours</vt:lpstr>
      <vt:lpstr>Pivot Table</vt:lpstr>
      <vt:lpstr>Total Aggression per 100 Hours</vt:lpstr>
      <vt:lpstr>Original Data</vt:lpstr>
      <vt:lpstr>Aggression Scores</vt:lpstr>
      <vt:lpstr>OBE Metrics by Year</vt:lpstr>
      <vt:lpstr>Year Agg Type Summ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2025-06-12T22:18:40Z</dcterms:created>
  <dcterms:modified xsi:type="dcterms:W3CDTF">2025-07-24T14:07:14Z</dcterms:modified>
</cp:coreProperties>
</file>